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25" activeTab="0"/>
  </bookViews>
  <sheets>
    <sheet name="Modello Piano flussi cassa" sheetId="4" r:id="rId1"/>
    <sheet name="ModelloPianoFlussiCassa_PEG" sheetId="6" r:id="rId2"/>
  </sheets>
  <definedNames>
    <definedName name="_xlnm.Print_Area" localSheetId="0">'Modello Piano flussi cassa'!$A$1:$J$110</definedName>
    <definedName name="_xlnm.Print_Area" localSheetId="1">ModelloPianoFlussiCassa_PEG!$A$1:$N$98</definedName>
  </definedNames>
  <calcPr fullCalcOnLoad="1"/>
</workbook>
</file>

<file path=xl/sharedStrings.xml><?xml version="1.0" encoding="utf-8"?>
<sst xmlns="http://schemas.openxmlformats.org/spreadsheetml/2006/main" count="393" uniqueCount="190">
  <si>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</si>
  <si>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</si>
  <si>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</si>
  <si>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</si>
  <si>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</si>
  <si>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</si>
  <si>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</si>
  <si>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</si>
  <si>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</si>
  <si>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</si>
  <si>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</si>
  <si>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</si>
  <si>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</si>
  <si>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</si>
  <si>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</si>
  <si>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</si>
  <si>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</si>
  <si>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</si>
  <si>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</si>
  <si>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</si>
  <si>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</si>
  <si>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</si>
  <si>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</si>
  <si>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</si>
  <si>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</si>
  <si>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</si>
  <si>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</si>
  <si>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</si>
  <si>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</si>
  <si>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</si>
  <si>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</si>
  <si>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</si>
  <si>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</si>
  <si>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</si>
  <si>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</si>
  <si>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</si>
  <si>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</si>
  <si>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</si>
  <si>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</si>
  <si>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</si>
  <si>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</si>
  <si>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</si>
  <si>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</si>
  <si>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</si>
  <si>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</si>
  <si>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</si>
  <si>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</si>
  <si>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</si>
  <si>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</si>
  <si>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</si>
  <si>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</si>
  <si>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</si>
  <si>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</si>
  <si>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</si>
  <si>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</si>
  <si>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</si>
  <si>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</si>
  <si>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</si>
  <si>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</si>
  <si>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</si>
  <si>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</si>
  <si>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</si>
  <si>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</si>
  <si>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</si>
  <si>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</si>
  <si>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</si>
  <si>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</si>
  <si>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</si>
  <si>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</si>
  <si>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</si>
  <si>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</si>
  <si>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</si>
  <si>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</si>
  <si>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</si>
  <si>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</si>
  <si>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</si>
  <si>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</si>
  <si>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</si>
  <si>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</si>
  <si>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</si>
  <si>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</si>
  <si>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</si>
  <si>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</si>
  <si>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</si>
  <si>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</si>
  <si>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</si>
  <si>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</si>
  <si>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</si>
  <si>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</si>
  <si>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</si>
  <si>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</si>
  <si>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</si>
  <si>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</si>
  <si>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</si>
  <si>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</si>
  <si>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</si>
  <si>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</si>
  <si>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</si>
  <si>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</si>
  <si>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</si>
  <si>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</si>
  <si>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</si>
  <si>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</si>
  <si>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</si>
  <si>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</si>
  <si>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</si>
  <si>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</si>
  <si>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</si>
  <si>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</si>
  <si>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</si>
  <si>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</si>
  <si>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</si>
  <si>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</si>
  <si>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</si>
  <si>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</si>
  <si>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</si>
  <si>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</si>
  <si>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</si>
  <si>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</si>
  <si>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</si>
  <si>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</si>
  <si>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</si>
  <si>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</si>
  <si>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</si>
  <si>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</si>
  <si>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</si>
  <si>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</si>
  <si>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</si>
  <si>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</si>
  <si>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</si>
  <si>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</si>
  <si>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</si>
  <si>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</si>
  <si>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</si>
  <si>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</si>
  <si>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</si>
  <si>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</si>
  <si>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</si>
  <si>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</si>
  <si>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E.1.01.01.51.000</t>
  </si>
  <si>
    <t>Imposta comunale sugli immobili (ICI)</t>
  </si>
  <si>
    <t>E.1.01.01.08.000</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</si>
  <si>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</si>
  <si>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</si>
  <si>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</si>
  <si>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</si>
  <si>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</si>
  <si>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</si>
  <si>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</si>
  <si>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</si>
  <si>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</si>
  <si>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</si>
  <si>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</si>
  <si>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</si>
  <si>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</si>
  <si>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</si>
  <si>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</si>
  <si>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</si>
  <si>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</si>
  <si>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</si>
  <si>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</si>
  <si>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</si>
  <si>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</si>
  <si>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</si>
  <si>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</si>
  <si>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</si>
  <si>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val="single"/>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</si>
  <si>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</si>
  <si>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</si>
  <si>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</si>
  <si>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</si>
  <si>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</si>
  <si>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</si>
  <si>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</si>
  <si>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</si>
  <si>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</si>
  <si>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</si>
  <si>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</si>
  <si>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</si>
  <si>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</si>
  <si>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</si>
  <si>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</si>
  <si>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</si>
  <si>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Tassa smaltimento rifiuti solidi urbani</t>
  </si>
  <si>
    <t>E.1.01.01.52.000</t>
  </si>
  <si>
    <t>Tassa occupazione spazi e aree pubbliche</t>
  </si>
  <si>
    <t>E.1.01.01.76.000</t>
  </si>
  <si>
    <t>Tributo per i servizi indivisibili (TASI)</t>
  </si>
  <si>
    <t/>
  </si>
  <si>
    <t>Altro...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</si>
</sst>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quot;_-;\-* #,##0\ &quot;€&quot;_-;_-* &quot;-&quot;\ &quot;€&quot;_-;_-@_-"/>
    <numFmt numFmtId="41" formatCode="_-* #,##0\ _€_-;\-* #,##0\ _€_-;_-* &quot;-&quot;\ _€_-;_-@_-"/>
    <numFmt numFmtId="44" formatCode="_-* #,##0.00\ &quot;€&quot;_-;\-* #,##0.00\ &quot;€&quot;_-;_-* &quot;-&quot;??\ &quot;€&quot;_-;_-@_-"/>
    <numFmt numFmtId="164" formatCode="_-* #,##0.00_-;\-* #,##0.00_-;_-* &quot;-&quot;??_-;_-@_-"/>
    <numFmt numFmtId="165" formatCode="#,##0_ ;[Red]\-#,##0\ "/>
  </numFmts>
  <fonts count="29">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val="single"/>
      <sz val="10"/>
      <color rgb="FF000000"/>
      <name val="Calibri"/>
      <family val="2"/>
    </font>
    <font>
      <u val="single"/>
      <sz val="11"/>
      <color theme="1"/>
      <name val="Calibri"/>
      <family val="2"/>
    </font>
    <font>
      <u val="single"/>
      <sz val="11"/>
      <color rgb="FF000000"/>
      <name val="Calibri"/>
      <family val="2"/>
    </font>
  </fonts>
  <fills count="3">
    <fill>
      <patternFill/>
    </fill>
    <fill>
      <patternFill patternType="gray125"/>
    </fill>
    <fill>
      <patternFill patternType="solid">
        <fgColor theme="0" tint="-0.24994"/>
        <bgColor indexed="64"/>
      </patternFill>
    </fill>
  </fills>
  <borders count="85">
    <border>
      <left/>
      <right/>
      <top/>
      <bottom/>
      <diagonal/>
    </border>
    <border>
      <left style="double"/>
      <right style="thin"/>
      <top style="double"/>
      <bottom style="double"/>
    </border>
    <border>
      <left style="thin"/>
      <right style="thin"/>
      <top style="double"/>
      <bottom style="double"/>
    </border>
    <border>
      <left/>
      <right/>
      <top/>
      <bottom style="double"/>
    </border>
    <border>
      <left style="thin"/>
      <right style="double"/>
      <top style="double"/>
      <bottom style="double"/>
    </border>
    <border>
      <left style="double"/>
      <right style="thin"/>
      <top style="thin"/>
      <bottom style="double"/>
    </border>
    <border>
      <left style="thin"/>
      <right style="thin"/>
      <top style="thin"/>
      <bottom style="double"/>
    </border>
    <border>
      <left/>
      <right style="thin"/>
      <top style="thin"/>
      <bottom style="double"/>
    </border>
    <border>
      <left style="thin"/>
      <right style="double"/>
      <top style="thin"/>
      <bottom style="double"/>
    </border>
    <border>
      <left style="double"/>
      <right/>
      <top/>
      <bottom/>
    </border>
    <border>
      <left style="double"/>
      <right/>
      <top/>
      <bottom style="double"/>
    </border>
    <border>
      <left style="double"/>
      <right/>
      <top style="double"/>
      <bottom style="double"/>
    </border>
    <border>
      <left/>
      <right/>
      <top style="double"/>
      <bottom style="double"/>
    </border>
    <border>
      <left style="double"/>
      <right style="thin"/>
      <top style="double"/>
      <bottom/>
    </border>
    <border>
      <left style="thin"/>
      <right/>
      <top/>
      <bottom/>
    </border>
    <border>
      <left style="double"/>
      <right style="thin"/>
      <top/>
      <bottom/>
    </border>
    <border>
      <left style="thin"/>
      <right style="double"/>
      <top/>
      <bottom/>
    </border>
    <border>
      <left style="double"/>
      <right style="double"/>
      <top style="double"/>
      <bottom style="double"/>
    </border>
    <border>
      <left style="double"/>
      <right/>
      <top style="double">
        <color rgb="FF000000"/>
      </top>
      <bottom style="double">
        <color rgb="FF000000"/>
      </bottom>
    </border>
    <border>
      <left/>
      <right style="double"/>
      <top/>
      <bottom/>
    </border>
    <border>
      <left style="double"/>
      <right style="double"/>
      <top/>
      <bottom/>
    </border>
    <border>
      <left style="double"/>
      <right style="double"/>
      <top/>
      <bottom style="double"/>
    </border>
    <border>
      <left style="double"/>
      <right style="thin"/>
      <top style="double"/>
      <bottom style="thin"/>
    </border>
    <border>
      <left style="thin"/>
      <right style="thin"/>
      <top style="double"/>
      <bottom style="thin"/>
    </border>
    <border>
      <left style="thin"/>
      <right style="double"/>
      <top style="double"/>
      <bottom style="thin"/>
    </border>
    <border>
      <left style="double"/>
      <right style="thin"/>
      <top style="thin"/>
      <bottom style="thin"/>
    </border>
    <border>
      <left/>
      <right style="thin"/>
      <top style="thin"/>
      <bottom style="thin"/>
    </border>
    <border>
      <left style="thin"/>
      <right style="thin"/>
      <top style="thin"/>
      <bottom style="thin"/>
    </border>
    <border>
      <left style="thin"/>
      <right style="double"/>
      <top style="thin"/>
      <bottom style="thin"/>
    </border>
    <border>
      <left style="thin"/>
      <right/>
      <top style="thin"/>
      <bottom style="thin"/>
    </border>
    <border>
      <left style="double"/>
      <right style="thin"/>
      <top style="thin"/>
      <bottom/>
    </border>
    <border>
      <left/>
      <right style="thin"/>
      <top style="thin"/>
      <bottom/>
    </border>
    <border>
      <left style="thin"/>
      <right style="thin"/>
      <top style="thin"/>
      <bottom/>
    </border>
    <border>
      <left style="thin"/>
      <right/>
      <top style="thin"/>
      <bottom/>
    </border>
    <border>
      <left style="thin"/>
      <right style="double"/>
      <top style="thin"/>
      <bottom/>
    </border>
    <border>
      <left style="double"/>
      <right style="thin"/>
      <top style="double">
        <color rgb="FF000000"/>
      </top>
      <bottom style="double">
        <color rgb="FF000000"/>
      </bottom>
    </border>
    <border>
      <left style="thin"/>
      <right style="thin"/>
      <top style="double">
        <color rgb="FF000000"/>
      </top>
      <bottom style="double">
        <color rgb="FF000000"/>
      </bottom>
    </border>
    <border>
      <left style="thin"/>
      <right style="thin"/>
      <top style="double">
        <color rgb="FF000000"/>
      </top>
      <bottom/>
    </border>
    <border>
      <left style="thin"/>
      <right style="double"/>
      <top style="double">
        <color rgb="FF000000"/>
      </top>
      <bottom/>
    </border>
    <border>
      <left style="double"/>
      <right style="thin"/>
      <top style="double">
        <color rgb="FF000000"/>
      </top>
      <bottom style="double"/>
    </border>
    <border>
      <left style="thin"/>
      <right style="thin"/>
      <top style="double">
        <color rgb="FF000000"/>
      </top>
      <bottom style="double"/>
    </border>
    <border>
      <left style="thin"/>
      <right style="double"/>
      <top style="double">
        <color rgb="FF000000"/>
      </top>
      <bottom style="double"/>
    </border>
    <border>
      <left style="double">
        <color rgb="FF000000"/>
      </left>
      <right style="thin">
        <color rgb="FF000000"/>
      </right>
      <top style="double">
        <color rgb="FF000000"/>
      </top>
      <bottom style="thin">
        <color rgb="FF000000"/>
      </bottom>
    </border>
    <border>
      <left style="thin">
        <color rgb="FF000000"/>
      </left>
      <right style="thin">
        <color rgb="FF000000"/>
      </right>
      <top style="double">
        <color rgb="FF000000"/>
      </top>
      <bottom style="thin">
        <color rgb="FF000000"/>
      </bottom>
    </border>
    <border>
      <left style="thin">
        <color rgb="FF000000"/>
      </left>
      <right style="double"/>
      <top style="double">
        <color rgb="FF000000"/>
      </top>
      <bottom style="thin">
        <color rgb="FF000000"/>
      </bottom>
    </border>
    <border>
      <left style="double">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double"/>
      <top style="thin">
        <color rgb="FF000000"/>
      </top>
      <bottom style="thin">
        <color rgb="FF000000"/>
      </bottom>
    </border>
    <border>
      <left style="double">
        <color rgb="FF000000"/>
      </left>
      <right style="thin">
        <color rgb="FF000000"/>
      </right>
      <top style="thin"/>
      <bottom style="thin"/>
    </border>
    <border>
      <left style="thin">
        <color rgb="FF000000"/>
      </left>
      <right style="thin">
        <color rgb="FF000000"/>
      </right>
      <top style="thin"/>
      <bottom style="thin"/>
    </border>
    <border>
      <left style="thin">
        <color rgb="FF000000"/>
      </left>
      <right style="double"/>
      <top style="thin"/>
      <bottom style="thin"/>
    </border>
    <border>
      <left style="double">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double"/>
      <top/>
      <bottom style="thin">
        <color rgb="FF000000"/>
      </bottom>
    </border>
    <border>
      <left style="double">
        <color rgb="FF000000"/>
      </left>
      <right style="thin">
        <color rgb="FF000000"/>
      </right>
      <top/>
      <bottom style="double">
        <color rgb="FF000000"/>
      </bottom>
    </border>
    <border>
      <left style="thin">
        <color rgb="FF000000"/>
      </left>
      <right style="thin">
        <color rgb="FF000000"/>
      </right>
      <top/>
      <bottom style="double">
        <color rgb="FF000000"/>
      </bottom>
    </border>
    <border>
      <left style="thin">
        <color rgb="FF000000"/>
      </left>
      <right style="double"/>
      <top/>
      <bottom style="double">
        <color rgb="FF000000"/>
      </bottom>
    </border>
    <border>
      <left style="double">
        <color rgb="FF000000"/>
      </left>
      <right style="thin">
        <color rgb="FF000000"/>
      </right>
      <top style="double"/>
      <bottom/>
    </border>
    <border>
      <left style="thin">
        <color rgb="FF000000"/>
      </left>
      <right style="thin">
        <color rgb="FF000000"/>
      </right>
      <top style="double"/>
      <bottom/>
    </border>
    <border>
      <left style="thin">
        <color rgb="FF000000"/>
      </left>
      <right style="double"/>
      <top style="double"/>
      <bottom/>
    </border>
    <border>
      <left style="thin"/>
      <right style="thin"/>
      <top style="double"/>
      <bottom/>
    </border>
    <border>
      <left style="thin"/>
      <right style="double"/>
      <top style="double"/>
      <bottom/>
    </border>
    <border>
      <left style="thin"/>
      <right style="thin"/>
      <top/>
      <bottom style="double"/>
    </border>
    <border>
      <left style="thin"/>
      <right/>
      <top/>
      <bottom style="double"/>
    </border>
    <border>
      <left/>
      <right/>
      <top style="double"/>
      <bottom/>
    </border>
    <border>
      <left style="thin"/>
      <right style="thin"/>
      <top/>
      <bottom/>
    </border>
    <border>
      <left style="thin"/>
      <right style="thin"/>
      <top/>
      <bottom style="double">
        <color rgb="FF000000"/>
      </bottom>
    </border>
    <border>
      <left style="thin"/>
      <right style="double"/>
      <top/>
      <bottom style="double">
        <color rgb="FF000000"/>
      </bottom>
    </border>
    <border>
      <left style="double"/>
      <right style="thin"/>
      <top style="thin"/>
      <bottom style="double">
        <color rgb="FF000000"/>
      </bottom>
    </border>
    <border>
      <left style="thin"/>
      <right style="thin"/>
      <top style="thin"/>
      <bottom style="double">
        <color rgb="FF000000"/>
      </bottom>
    </border>
    <border>
      <left style="thin"/>
      <right style="double"/>
      <top style="thin"/>
      <bottom style="double">
        <color rgb="FF000000"/>
      </bottom>
    </border>
    <border>
      <left style="thin"/>
      <right/>
      <top style="double"/>
      <bottom/>
    </border>
    <border>
      <left/>
      <right/>
      <top style="double"/>
      <bottom style="double">
        <color rgb="FF000000"/>
      </bottom>
    </border>
    <border>
      <left/>
      <right style="double"/>
      <top style="double"/>
      <bottom style="double">
        <color rgb="FF000000"/>
      </bottom>
    </border>
    <border>
      <left style="double"/>
      <right style="double"/>
      <top style="double"/>
      <bottom/>
    </border>
    <border>
      <left/>
      <right style="double"/>
      <top/>
      <bottom style="double"/>
    </border>
    <border>
      <left style="double"/>
      <right/>
      <top style="double"/>
      <bottom/>
    </border>
    <border>
      <left/>
      <right style="thin"/>
      <top/>
      <bottom/>
    </border>
    <border>
      <left/>
      <right style="double"/>
      <top style="double"/>
      <bottom style="double"/>
    </border>
    <border>
      <left style="thin"/>
      <right/>
      <top/>
      <bottom style="thin"/>
    </border>
    <border>
      <left/>
      <right style="thin">
        <color rgb="FF000000"/>
      </right>
      <top/>
      <bottom style="thin"/>
    </border>
    <border>
      <left style="thin">
        <color rgb="FF000000"/>
      </left>
      <right/>
      <top/>
      <bottom style="thin"/>
    </border>
    <border>
      <left/>
      <right style="double"/>
      <top/>
      <bottom style="thin"/>
    </border>
    <border>
      <left/>
      <right/>
      <top/>
      <bottom style="thin"/>
    </border>
    <border>
      <left/>
      <right style="thin"/>
      <top/>
      <bottom style="thin"/>
    </border>
  </borders>
  <cellStyleXfs count="2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0" fillId="0" borderId="0" applyFont="0" applyFill="0" applyBorder="0" applyAlignment="0" applyProtection="0"/>
    <xf numFmtId="0" fontId="2" fillId="0" borderId="0">
      <alignment/>
      <protection/>
    </xf>
    <xf numFmtId="0" fontId="3" fillId="0" borderId="0">
      <alignment/>
      <protection/>
    </xf>
    <xf numFmtId="0" fontId="2" fillId="0" borderId="0">
      <alignment/>
      <protection/>
    </xf>
    <xf numFmtId="0" fontId="2" fillId="0" borderId="0">
      <alignment/>
      <protection/>
    </xf>
  </cellStyleXfs>
  <cellXfs count="217">
    <xf numFmtId="0" fontId="0" fillId="0" borderId="0" xfId="0"/>
    <xf numFmtId="0" fontId="10" fillId="2" borderId="1" xfId="0" applyFont="1" applyFill="1" applyBorder="1" applyAlignment="1" applyProtection="1">
      <alignment vertical="center" wrapText="1"/>
      <protection/>
    </xf>
    <xf numFmtId="4" fontId="18" fillId="2" borderId="1" xfId="0" applyNumberFormat="1" applyFont="1" applyFill="1" applyBorder="1" applyProtection="1">
      <protection/>
    </xf>
    <xf numFmtId="4" fontId="18" fillId="2" borderId="2" xfId="0" applyNumberFormat="1" applyFont="1" applyFill="1" applyBorder="1" applyProtection="1">
      <protection/>
    </xf>
    <xf numFmtId="4" fontId="14" fillId="2" borderId="1" xfId="0" applyNumberFormat="1" applyFont="1" applyFill="1" applyBorder="1" applyAlignment="1" applyProtection="1">
      <alignment horizontal="center" vertical="center" wrapText="1"/>
      <protection/>
    </xf>
    <xf numFmtId="4" fontId="14" fillId="2" borderId="2" xfId="0" applyNumberFormat="1" applyFont="1" applyFill="1" applyBorder="1" applyAlignment="1" applyProtection="1">
      <alignment horizontal="center" vertical="center" wrapText="1"/>
      <protection/>
    </xf>
    <xf numFmtId="0" fontId="6" fillId="0" borderId="0" xfId="0" applyFont="1" applyBorder="1" applyAlignment="1" applyProtection="1">
      <alignment horizontal="left" vertical="center"/>
      <protection/>
    </xf>
    <xf numFmtId="0" fontId="6" fillId="0" borderId="0" xfId="0" applyFont="1" applyProtection="1">
      <protection/>
    </xf>
    <xf numFmtId="0" fontId="6" fillId="0" borderId="3" xfId="0" applyFont="1" applyBorder="1" applyAlignment="1" applyProtection="1">
      <alignment horizontal="left" vertical="center"/>
      <protection/>
    </xf>
    <xf numFmtId="0" fontId="11" fillId="0" borderId="3" xfId="0" applyFont="1" applyBorder="1" applyAlignment="1" applyProtection="1">
      <alignment wrapText="1"/>
      <protection/>
    </xf>
    <xf numFmtId="0" fontId="6" fillId="0" borderId="0" xfId="0" applyFont="1" applyAlignment="1" applyProtection="1">
      <alignment horizontal="left"/>
      <protection/>
    </xf>
    <xf numFmtId="0" fontId="12" fillId="0" borderId="1" xfId="0" applyFont="1" applyBorder="1" applyAlignment="1" applyProtection="1">
      <alignment horizontal="center" vertical="center" wrapText="1"/>
      <protection/>
    </xf>
    <xf numFmtId="0" fontId="12" fillId="0" borderId="4" xfId="0" applyFont="1" applyBorder="1" applyAlignment="1" applyProtection="1">
      <alignment horizontal="center" vertical="center" wrapText="1"/>
      <protection/>
    </xf>
    <xf numFmtId="0" fontId="12" fillId="0" borderId="5" xfId="0" applyFont="1" applyBorder="1" applyAlignment="1" applyProtection="1">
      <alignment horizontal="center" vertical="center" wrapText="1"/>
      <protection/>
    </xf>
    <xf numFmtId="0" fontId="12" fillId="0" borderId="6" xfId="0" applyFont="1" applyBorder="1" applyAlignment="1" applyProtection="1">
      <alignment horizontal="center" vertical="center" wrapText="1"/>
      <protection/>
    </xf>
    <xf numFmtId="0" fontId="12" fillId="0" borderId="7" xfId="0" applyFont="1" applyBorder="1" applyAlignment="1" applyProtection="1">
      <alignment horizontal="center" vertical="center" wrapText="1"/>
      <protection/>
    </xf>
    <xf numFmtId="0" fontId="12" fillId="0" borderId="8" xfId="0" applyFont="1" applyBorder="1" applyAlignment="1" applyProtection="1">
      <alignment horizontal="center" vertical="center" wrapText="1"/>
      <protection/>
    </xf>
    <xf numFmtId="0" fontId="6" fillId="0" borderId="9" xfId="0" applyFont="1" applyBorder="1" applyAlignment="1" applyProtection="1">
      <alignment horizontal="left" vertical="center"/>
      <protection/>
    </xf>
    <xf numFmtId="0" fontId="10" fillId="0" borderId="10" xfId="0" applyFont="1" applyBorder="1" applyAlignment="1" applyProtection="1">
      <alignment horizontal="left" vertical="center"/>
      <protection/>
    </xf>
    <xf numFmtId="165" fontId="14" fillId="0" borderId="0" xfId="0" applyNumberFormat="1" applyFont="1" applyBorder="1" applyAlignment="1" applyProtection="1">
      <alignment horizontal="center" vertical="center" wrapText="1"/>
      <protection/>
    </xf>
    <xf numFmtId="0" fontId="6" fillId="0" borderId="0" xfId="0" applyFont="1" applyAlignment="1" applyProtection="1">
      <alignment horizontal="center" vertical="center"/>
      <protection/>
    </xf>
    <xf numFmtId="0" fontId="10" fillId="0" borderId="11" xfId="0" applyFont="1" applyBorder="1" applyAlignment="1" applyProtection="1">
      <alignment vertical="center" wrapText="1"/>
      <protection/>
    </xf>
    <xf numFmtId="0" fontId="14" fillId="0" borderId="0" xfId="0" applyFont="1" applyBorder="1" applyAlignment="1" applyProtection="1">
      <alignment horizontal="center" vertical="center" wrapText="1"/>
      <protection/>
    </xf>
    <xf numFmtId="0" fontId="6" fillId="0" borderId="0" xfId="0" applyFont="1" applyAlignment="1" applyProtection="1">
      <alignment vertical="center"/>
      <protection/>
    </xf>
    <xf numFmtId="0" fontId="10" fillId="0" borderId="12" xfId="0" applyFont="1" applyBorder="1" applyAlignment="1" applyProtection="1">
      <alignment horizontal="left" vertical="center"/>
      <protection/>
    </xf>
    <xf numFmtId="0" fontId="14" fillId="0" borderId="12" xfId="0" applyFont="1" applyBorder="1" applyAlignment="1" applyProtection="1">
      <alignment horizontal="center" vertical="center" wrapText="1"/>
      <protection/>
    </xf>
    <xf numFmtId="0" fontId="14" fillId="0" borderId="3" xfId="0" applyFont="1" applyBorder="1" applyAlignment="1" applyProtection="1">
      <alignment horizontal="center" vertical="center" wrapText="1"/>
      <protection/>
    </xf>
    <xf numFmtId="0" fontId="11" fillId="0" borderId="13" xfId="22" applyFont="1" applyBorder="1" applyAlignment="1" applyProtection="1">
      <alignment horizontal="left" vertical="center"/>
      <protection/>
    </xf>
    <xf numFmtId="0" fontId="11" fillId="0" borderId="14" xfId="22" applyFont="1" applyBorder="1" applyAlignment="1" applyProtection="1">
      <alignment horizontal="left" vertical="center"/>
      <protection/>
    </xf>
    <xf numFmtId="0" fontId="11" fillId="0" borderId="15" xfId="22" applyFont="1" applyBorder="1" applyAlignment="1" applyProtection="1">
      <alignment horizontal="left" vertical="center"/>
      <protection/>
    </xf>
    <xf numFmtId="0" fontId="11" fillId="0" borderId="16" xfId="22" applyFont="1" applyBorder="1" applyAlignment="1" applyProtection="1">
      <alignment horizontal="left" vertical="center"/>
      <protection/>
    </xf>
    <xf numFmtId="0" fontId="18" fillId="0" borderId="15" xfId="22" applyFont="1" applyBorder="1" applyAlignment="1" applyProtection="1">
      <alignment horizontal="left" vertical="center"/>
      <protection/>
    </xf>
    <xf numFmtId="0" fontId="18" fillId="0" borderId="14" xfId="22" applyFont="1" applyBorder="1" applyAlignment="1" applyProtection="1">
      <alignment horizontal="left" vertical="center" wrapText="1"/>
      <protection/>
    </xf>
    <xf numFmtId="0" fontId="10" fillId="0" borderId="0" xfId="0" applyFont="1" applyProtection="1">
      <protection/>
    </xf>
    <xf numFmtId="0" fontId="18" fillId="0" borderId="14" xfId="22" applyFont="1" applyBorder="1" applyAlignment="1" applyProtection="1">
      <alignment horizontal="left" vertical="center"/>
      <protection/>
    </xf>
    <xf numFmtId="0" fontId="11" fillId="0" borderId="14" xfId="22" applyFont="1" applyBorder="1" applyAlignment="1" applyProtection="1">
      <alignment horizontal="left" vertical="center" wrapText="1"/>
      <protection/>
    </xf>
    <xf numFmtId="0" fontId="18" fillId="0" borderId="17" xfId="22" applyFont="1" applyBorder="1" applyAlignment="1" applyProtection="1">
      <alignment horizontal="left" vertical="center"/>
      <protection/>
    </xf>
    <xf numFmtId="0" fontId="6" fillId="0" borderId="18" xfId="0" applyFont="1" applyBorder="1" applyAlignment="1" applyProtection="1">
      <alignment horizontal="left" vertical="center" wrapText="1"/>
      <protection/>
    </xf>
    <xf numFmtId="0" fontId="11" fillId="0" borderId="0" xfId="0" applyFont="1" applyBorder="1" applyProtection="1">
      <protection/>
    </xf>
    <xf numFmtId="0" fontId="10" fillId="0" borderId="0" xfId="0" applyFont="1" applyBorder="1" applyAlignment="1" applyProtection="1">
      <alignment horizontal="left" vertical="center" wrapText="1"/>
      <protection/>
    </xf>
    <xf numFmtId="0" fontId="18" fillId="0" borderId="14" xfId="22" applyFont="1" applyBorder="1" applyAlignment="1" applyProtection="1">
      <alignment horizontal="left" vertical="top" wrapText="1"/>
      <protection/>
    </xf>
    <xf numFmtId="0" fontId="11" fillId="0" borderId="17" xfId="22" applyFont="1" applyBorder="1" applyAlignment="1" applyProtection="1">
      <alignment horizontal="left" vertical="center"/>
      <protection/>
    </xf>
    <xf numFmtId="0" fontId="6" fillId="0" borderId="0" xfId="0" applyFont="1" applyBorder="1" applyAlignment="1" applyProtection="1">
      <alignment horizontal="left" vertical="center" wrapText="1"/>
      <protection/>
    </xf>
    <xf numFmtId="4" fontId="15" fillId="0" borderId="0" xfId="0" applyNumberFormat="1" applyFont="1" applyBorder="1" applyAlignment="1" applyProtection="1">
      <alignment horizontal="right"/>
      <protection/>
    </xf>
    <xf numFmtId="4" fontId="15" fillId="0" borderId="19" xfId="0" applyNumberFormat="1" applyFont="1" applyBorder="1" applyAlignment="1" applyProtection="1">
      <alignment horizontal="right"/>
      <protection/>
    </xf>
    <xf numFmtId="0" fontId="6" fillId="0" borderId="20" xfId="0" applyFont="1" applyBorder="1" applyAlignment="1" applyProtection="1">
      <alignment horizontal="left" vertical="center"/>
      <protection/>
    </xf>
    <xf numFmtId="0" fontId="10" fillId="0" borderId="17" xfId="0" applyFont="1" applyBorder="1" applyAlignment="1" applyProtection="1">
      <alignment horizontal="right" vertical="center"/>
      <protection/>
    </xf>
    <xf numFmtId="0" fontId="6" fillId="0" borderId="21" xfId="0" applyFont="1" applyBorder="1" applyAlignment="1" applyProtection="1">
      <alignment horizontal="left" vertical="center"/>
      <protection/>
    </xf>
    <xf numFmtId="0" fontId="6" fillId="0" borderId="0" xfId="0" applyFont="1" applyAlignment="1" applyProtection="1">
      <alignment horizontal="left" vertical="center"/>
      <protection/>
    </xf>
    <xf numFmtId="3" fontId="14" fillId="0" borderId="1" xfId="0" applyNumberFormat="1" applyFont="1" applyBorder="1" applyAlignment="1" applyProtection="1">
      <alignment horizontal="right" vertical="center" wrapText="1"/>
      <protection locked="0"/>
    </xf>
    <xf numFmtId="3" fontId="14" fillId="0" borderId="4" xfId="0" applyNumberFormat="1" applyFont="1" applyBorder="1" applyAlignment="1" applyProtection="1">
      <alignment horizontal="right" vertical="center" wrapText="1"/>
      <protection locked="0"/>
    </xf>
    <xf numFmtId="3" fontId="16" fillId="0" borderId="22" xfId="0" applyNumberFormat="1" applyFont="1" applyBorder="1" applyAlignment="1" applyProtection="1">
      <alignment horizontal="right" wrapText="1"/>
      <protection/>
    </xf>
    <xf numFmtId="3" fontId="16" fillId="0" borderId="23" xfId="0" applyNumberFormat="1" applyFont="1" applyBorder="1" applyAlignment="1" applyProtection="1">
      <alignment horizontal="right" wrapText="1"/>
      <protection/>
    </xf>
    <xf numFmtId="3" fontId="16" fillId="0" borderId="24" xfId="0" applyNumberFormat="1" applyFont="1" applyBorder="1" applyAlignment="1" applyProtection="1">
      <alignment horizontal="right" wrapText="1"/>
      <protection/>
    </xf>
    <xf numFmtId="3" fontId="16" fillId="0" borderId="25" xfId="0" applyNumberFormat="1" applyFont="1" applyBorder="1" applyAlignment="1" applyProtection="1">
      <alignment horizontal="right" wrapText="1"/>
      <protection/>
    </xf>
    <xf numFmtId="3" fontId="16" fillId="0" borderId="26" xfId="0" applyNumberFormat="1" applyFont="1" applyBorder="1" applyAlignment="1" applyProtection="1">
      <alignment horizontal="right" wrapText="1"/>
      <protection/>
    </xf>
    <xf numFmtId="3" fontId="16" fillId="0" borderId="27" xfId="0" applyNumberFormat="1" applyFont="1" applyBorder="1" applyAlignment="1" applyProtection="1">
      <alignment horizontal="right" wrapText="1"/>
      <protection/>
    </xf>
    <xf numFmtId="3" fontId="16" fillId="0" borderId="28" xfId="0" applyNumberFormat="1" applyFont="1" applyBorder="1" applyAlignment="1" applyProtection="1">
      <alignment horizontal="right" wrapText="1"/>
      <protection/>
    </xf>
    <xf numFmtId="3" fontId="16" fillId="0" borderId="25" xfId="0" applyNumberFormat="1" applyFont="1" applyBorder="1" applyAlignment="1" applyProtection="1">
      <alignment horizontal="right" wrapText="1"/>
      <protection locked="0"/>
    </xf>
    <xf numFmtId="3" fontId="16" fillId="0" borderId="26" xfId="0" applyNumberFormat="1" applyFont="1" applyBorder="1" applyAlignment="1" applyProtection="1">
      <alignment horizontal="right" wrapText="1"/>
      <protection locked="0"/>
    </xf>
    <xf numFmtId="3" fontId="16" fillId="0" borderId="27" xfId="0" applyNumberFormat="1" applyFont="1" applyBorder="1" applyAlignment="1" applyProtection="1">
      <alignment horizontal="right" wrapText="1"/>
      <protection locked="0"/>
    </xf>
    <xf numFmtId="3" fontId="16" fillId="0" borderId="28" xfId="0" applyNumberFormat="1" applyFont="1" applyBorder="1" applyAlignment="1" applyProtection="1">
      <alignment horizontal="right" wrapText="1"/>
      <protection locked="0"/>
    </xf>
    <xf numFmtId="3" fontId="19" fillId="0" borderId="25" xfId="0" applyNumberFormat="1" applyFont="1" applyBorder="1" applyAlignment="1" applyProtection="1">
      <alignment horizontal="right" wrapText="1"/>
      <protection/>
    </xf>
    <xf numFmtId="3" fontId="19" fillId="0" borderId="27" xfId="0" applyNumberFormat="1" applyFont="1" applyBorder="1" applyAlignment="1" applyProtection="1">
      <alignment horizontal="right" wrapText="1"/>
      <protection/>
    </xf>
    <xf numFmtId="3" fontId="19" fillId="0" borderId="28" xfId="0" applyNumberFormat="1" applyFont="1" applyBorder="1" applyAlignment="1" applyProtection="1">
      <alignment horizontal="right" wrapText="1"/>
      <protection/>
    </xf>
    <xf numFmtId="3" fontId="20" fillId="0" borderId="25" xfId="0" applyNumberFormat="1" applyFont="1" applyBorder="1" applyAlignment="1" applyProtection="1">
      <alignment horizontal="right" wrapText="1"/>
      <protection locked="0"/>
    </xf>
    <xf numFmtId="3" fontId="20" fillId="0" borderId="26" xfId="0" applyNumberFormat="1" applyFont="1" applyBorder="1" applyAlignment="1" applyProtection="1">
      <alignment horizontal="right" wrapText="1"/>
      <protection locked="0"/>
    </xf>
    <xf numFmtId="3" fontId="20" fillId="0" borderId="27" xfId="0" applyNumberFormat="1" applyFont="1" applyBorder="1" applyAlignment="1" applyProtection="1">
      <alignment horizontal="right" wrapText="1"/>
      <protection locked="0"/>
    </xf>
    <xf numFmtId="3" fontId="20" fillId="0" borderId="29" xfId="0" applyNumberFormat="1" applyFont="1" applyBorder="1" applyAlignment="1" applyProtection="1">
      <alignment horizontal="right" wrapText="1"/>
      <protection locked="0"/>
    </xf>
    <xf numFmtId="3" fontId="20" fillId="0" borderId="28" xfId="0" applyNumberFormat="1" applyFont="1" applyBorder="1" applyAlignment="1" applyProtection="1">
      <alignment horizontal="right" wrapText="1"/>
      <protection locked="0"/>
    </xf>
    <xf numFmtId="3" fontId="16" fillId="0" borderId="25" xfId="0" applyNumberFormat="1" applyFont="1" applyBorder="1" applyAlignment="1" applyProtection="1">
      <alignment horizontal="right"/>
      <protection locked="0"/>
    </xf>
    <xf numFmtId="3" fontId="16" fillId="0" borderId="26" xfId="0" applyNumberFormat="1" applyFont="1" applyBorder="1" applyAlignment="1" applyProtection="1">
      <alignment horizontal="right"/>
      <protection locked="0"/>
    </xf>
    <xf numFmtId="3" fontId="16" fillId="0" borderId="27" xfId="0" applyNumberFormat="1" applyFont="1" applyBorder="1" applyAlignment="1" applyProtection="1">
      <alignment horizontal="right"/>
      <protection locked="0"/>
    </xf>
    <xf numFmtId="3" fontId="16" fillId="0" borderId="29" xfId="0" applyNumberFormat="1" applyFont="1" applyBorder="1" applyAlignment="1" applyProtection="1">
      <alignment horizontal="right"/>
      <protection locked="0"/>
    </xf>
    <xf numFmtId="3" fontId="16" fillId="0" borderId="28" xfId="0" applyNumberFormat="1" applyFont="1" applyBorder="1" applyAlignment="1" applyProtection="1">
      <alignment horizontal="right"/>
      <protection locked="0"/>
    </xf>
    <xf numFmtId="3" fontId="16" fillId="0" borderId="30" xfId="0" applyNumberFormat="1" applyFont="1" applyBorder="1" applyAlignment="1" applyProtection="1">
      <alignment horizontal="right"/>
      <protection locked="0"/>
    </xf>
    <xf numFmtId="3" fontId="16" fillId="0" borderId="31" xfId="0" applyNumberFormat="1" applyFont="1" applyBorder="1" applyAlignment="1" applyProtection="1">
      <alignment horizontal="right"/>
      <protection locked="0"/>
    </xf>
    <xf numFmtId="3" fontId="16" fillId="0" borderId="32" xfId="0" applyNumberFormat="1" applyFont="1" applyBorder="1" applyAlignment="1" applyProtection="1">
      <alignment horizontal="right"/>
      <protection locked="0"/>
    </xf>
    <xf numFmtId="3" fontId="16" fillId="0" borderId="33" xfId="0" applyNumberFormat="1" applyFont="1" applyBorder="1" applyAlignment="1" applyProtection="1">
      <alignment horizontal="right"/>
      <protection locked="0"/>
    </xf>
    <xf numFmtId="3" fontId="16" fillId="0" borderId="34" xfId="0" applyNumberFormat="1" applyFont="1" applyBorder="1" applyAlignment="1" applyProtection="1">
      <alignment horizontal="right"/>
      <protection locked="0"/>
    </xf>
    <xf numFmtId="3" fontId="20" fillId="0" borderId="35" xfId="0" applyNumberFormat="1" applyFont="1" applyBorder="1" applyAlignment="1" applyProtection="1">
      <alignment horizontal="right" wrapText="1"/>
      <protection locked="0"/>
    </xf>
    <xf numFmtId="3" fontId="20" fillId="0" borderId="36" xfId="0" applyNumberFormat="1" applyFont="1" applyBorder="1" applyAlignment="1" applyProtection="1">
      <alignment horizontal="right" wrapText="1"/>
      <protection locked="0"/>
    </xf>
    <xf numFmtId="3" fontId="16" fillId="0" borderId="37" xfId="0" applyNumberFormat="1" applyFont="1" applyBorder="1" applyAlignment="1" applyProtection="1">
      <alignment horizontal="right"/>
      <protection locked="0"/>
    </xf>
    <xf numFmtId="3" fontId="16" fillId="0" borderId="38" xfId="0" applyNumberFormat="1" applyFont="1" applyBorder="1" applyAlignment="1" applyProtection="1">
      <alignment horizontal="right"/>
      <protection locked="0"/>
    </xf>
    <xf numFmtId="3" fontId="19" fillId="0" borderId="39" xfId="0" applyNumberFormat="1" applyFont="1" applyBorder="1" applyAlignment="1" applyProtection="1">
      <alignment horizontal="right"/>
      <protection/>
    </xf>
    <xf numFmtId="3" fontId="19" fillId="0" borderId="40" xfId="0" applyNumberFormat="1" applyFont="1" applyBorder="1" applyAlignment="1" applyProtection="1">
      <alignment horizontal="right"/>
      <protection/>
    </xf>
    <xf numFmtId="3" fontId="19" fillId="0" borderId="41" xfId="0" applyNumberFormat="1" applyFont="1" applyBorder="1" applyAlignment="1" applyProtection="1">
      <alignment horizontal="right"/>
      <protection/>
    </xf>
    <xf numFmtId="3" fontId="18" fillId="0" borderId="2" xfId="0" applyNumberFormat="1" applyFont="1" applyBorder="1" applyProtection="1">
      <protection locked="0"/>
    </xf>
    <xf numFmtId="3" fontId="18" fillId="0" borderId="40" xfId="0" applyNumberFormat="1" applyFont="1" applyBorder="1" applyAlignment="1" applyProtection="1">
      <alignment horizontal="right"/>
      <protection/>
    </xf>
    <xf numFmtId="3" fontId="18" fillId="0" borderId="4" xfId="0" applyNumberFormat="1" applyFont="1" applyBorder="1" applyProtection="1">
      <protection locked="0"/>
    </xf>
    <xf numFmtId="3" fontId="16" fillId="0" borderId="42" xfId="0" applyNumberFormat="1" applyFont="1" applyBorder="1" applyAlignment="1" applyProtection="1">
      <alignment horizontal="right"/>
      <protection locked="0"/>
    </xf>
    <xf numFmtId="3" fontId="16" fillId="0" borderId="43" xfId="0" applyNumberFormat="1" applyFont="1" applyBorder="1" applyAlignment="1" applyProtection="1">
      <alignment horizontal="right"/>
      <protection locked="0"/>
    </xf>
    <xf numFmtId="3" fontId="16" fillId="0" borderId="44" xfId="0" applyNumberFormat="1" applyFont="1" applyBorder="1" applyAlignment="1" applyProtection="1">
      <alignment horizontal="right"/>
      <protection locked="0"/>
    </xf>
    <xf numFmtId="3" fontId="16" fillId="0" borderId="45" xfId="0" applyNumberFormat="1" applyFont="1" applyBorder="1" applyAlignment="1" applyProtection="1">
      <alignment horizontal="right"/>
      <protection locked="0"/>
    </xf>
    <xf numFmtId="3" fontId="16" fillId="0" borderId="46" xfId="0" applyNumberFormat="1" applyFont="1" applyBorder="1" applyAlignment="1" applyProtection="1">
      <alignment horizontal="right"/>
      <protection locked="0"/>
    </xf>
    <xf numFmtId="3" fontId="16" fillId="0" borderId="47" xfId="0" applyNumberFormat="1" applyFont="1" applyBorder="1" applyAlignment="1" applyProtection="1">
      <alignment horizontal="right"/>
      <protection locked="0"/>
    </xf>
    <xf numFmtId="3" fontId="16" fillId="0" borderId="45" xfId="0" applyNumberFormat="1" applyFont="1" applyBorder="1" applyProtection="1">
      <protection locked="0"/>
    </xf>
    <xf numFmtId="3" fontId="16" fillId="0" borderId="46" xfId="0" applyNumberFormat="1" applyFont="1" applyBorder="1" applyProtection="1">
      <protection locked="0"/>
    </xf>
    <xf numFmtId="3" fontId="16" fillId="0" borderId="47" xfId="0" applyNumberFormat="1" applyFont="1" applyBorder="1" applyProtection="1">
      <protection locked="0"/>
    </xf>
    <xf numFmtId="3" fontId="19" fillId="0" borderId="48" xfId="0" applyNumberFormat="1" applyFont="1" applyBorder="1" applyAlignment="1" applyProtection="1">
      <alignment horizontal="right" wrapText="1"/>
      <protection/>
    </xf>
    <xf numFmtId="3" fontId="19" fillId="0" borderId="49" xfId="0" applyNumberFormat="1" applyFont="1" applyBorder="1" applyAlignment="1" applyProtection="1">
      <alignment horizontal="right" wrapText="1"/>
      <protection/>
    </xf>
    <xf numFmtId="3" fontId="19" fillId="0" borderId="50" xfId="0" applyNumberFormat="1" applyFont="1" applyBorder="1" applyAlignment="1" applyProtection="1">
      <alignment horizontal="right" wrapText="1"/>
      <protection/>
    </xf>
    <xf numFmtId="3" fontId="16" fillId="0" borderId="48" xfId="0" applyNumberFormat="1" applyFont="1" applyBorder="1" applyAlignment="1" applyProtection="1">
      <alignment horizontal="right" wrapText="1"/>
      <protection locked="0"/>
    </xf>
    <xf numFmtId="3" fontId="16" fillId="0" borderId="49" xfId="0" applyNumberFormat="1" applyFont="1" applyBorder="1" applyAlignment="1" applyProtection="1">
      <alignment horizontal="right" wrapText="1"/>
      <protection locked="0"/>
    </xf>
    <xf numFmtId="3" fontId="6" fillId="0" borderId="45" xfId="0" applyNumberFormat="1" applyFont="1" applyBorder="1" applyProtection="1">
      <protection locked="0"/>
    </xf>
    <xf numFmtId="3" fontId="6" fillId="0" borderId="46" xfId="0" applyNumberFormat="1" applyFont="1" applyBorder="1" applyProtection="1">
      <protection locked="0"/>
    </xf>
    <xf numFmtId="3" fontId="6" fillId="0" borderId="47" xfId="0" applyNumberFormat="1" applyFont="1" applyBorder="1" applyProtection="1">
      <protection locked="0"/>
    </xf>
    <xf numFmtId="3" fontId="16" fillId="0" borderId="51" xfId="0" applyNumberFormat="1" applyFont="1" applyBorder="1" applyAlignment="1" applyProtection="1">
      <alignment horizontal="right"/>
      <protection locked="0"/>
    </xf>
    <xf numFmtId="3" fontId="16" fillId="0" borderId="52" xfId="0" applyNumberFormat="1" applyFont="1" applyBorder="1" applyAlignment="1" applyProtection="1">
      <alignment horizontal="right"/>
      <protection locked="0"/>
    </xf>
    <xf numFmtId="3" fontId="16" fillId="0" borderId="53" xfId="0" applyNumberFormat="1" applyFont="1" applyBorder="1" applyAlignment="1" applyProtection="1">
      <alignment horizontal="right"/>
      <protection locked="0"/>
    </xf>
    <xf numFmtId="3" fontId="19" fillId="0" borderId="52" xfId="0" applyNumberFormat="1" applyFont="1" applyBorder="1" applyAlignment="1" applyProtection="1">
      <alignment horizontal="right"/>
      <protection/>
    </xf>
    <xf numFmtId="3" fontId="19" fillId="0" borderId="53" xfId="0" applyNumberFormat="1" applyFont="1" applyBorder="1" applyAlignment="1" applyProtection="1">
      <alignment horizontal="right"/>
      <protection/>
    </xf>
    <xf numFmtId="3" fontId="19" fillId="0" borderId="51" xfId="0" applyNumberFormat="1" applyFont="1" applyBorder="1" applyAlignment="1" applyProtection="1">
      <alignment horizontal="right"/>
      <protection/>
    </xf>
    <xf numFmtId="3" fontId="19" fillId="0" borderId="51" xfId="0" applyNumberFormat="1" applyFont="1" applyBorder="1" applyAlignment="1" applyProtection="1">
      <alignment horizontal="right"/>
      <protection locked="0"/>
    </xf>
    <xf numFmtId="3" fontId="19" fillId="0" borderId="52" xfId="0" applyNumberFormat="1" applyFont="1" applyBorder="1" applyAlignment="1" applyProtection="1">
      <alignment horizontal="right"/>
      <protection locked="0"/>
    </xf>
    <xf numFmtId="3" fontId="19" fillId="0" borderId="53" xfId="0" applyNumberFormat="1" applyFont="1" applyBorder="1" applyAlignment="1" applyProtection="1">
      <alignment horizontal="right"/>
      <protection locked="0"/>
    </xf>
    <xf numFmtId="3" fontId="21" fillId="0" borderId="54" xfId="0" applyNumberFormat="1" applyFont="1" applyBorder="1" applyAlignment="1" applyProtection="1">
      <alignment horizontal="right"/>
      <protection/>
    </xf>
    <xf numFmtId="3" fontId="21" fillId="0" borderId="55" xfId="0" applyNumberFormat="1" applyFont="1" applyBorder="1" applyAlignment="1" applyProtection="1">
      <alignment horizontal="right"/>
      <protection/>
    </xf>
    <xf numFmtId="3" fontId="21" fillId="0" borderId="56" xfId="0" applyNumberFormat="1" applyFont="1" applyBorder="1" applyAlignment="1" applyProtection="1">
      <alignment horizontal="right"/>
      <protection/>
    </xf>
    <xf numFmtId="3" fontId="11" fillId="0" borderId="57" xfId="0" applyNumberFormat="1" applyFont="1" applyBorder="1" applyProtection="1">
      <protection locked="0"/>
    </xf>
    <xf numFmtId="3" fontId="11" fillId="0" borderId="58" xfId="0" applyNumberFormat="1" applyFont="1" applyBorder="1" applyProtection="1">
      <protection locked="0"/>
    </xf>
    <xf numFmtId="3" fontId="11" fillId="0" borderId="59" xfId="0" applyNumberFormat="1" applyFont="1" applyBorder="1" applyProtection="1">
      <protection locked="0"/>
    </xf>
    <xf numFmtId="3" fontId="19" fillId="0" borderId="13" xfId="0" applyNumberFormat="1" applyFont="1" applyBorder="1" applyAlignment="1" applyProtection="1">
      <alignment horizontal="right"/>
      <protection/>
    </xf>
    <xf numFmtId="3" fontId="19" fillId="0" borderId="60" xfId="0" applyNumberFormat="1" applyFont="1" applyBorder="1" applyAlignment="1" applyProtection="1">
      <alignment horizontal="right"/>
      <protection/>
    </xf>
    <xf numFmtId="3" fontId="19" fillId="0" borderId="61" xfId="0" applyNumberFormat="1" applyFont="1" applyBorder="1" applyAlignment="1" applyProtection="1">
      <alignment horizontal="right"/>
      <protection/>
    </xf>
    <xf numFmtId="3" fontId="12" fillId="0" borderId="4" xfId="0" applyNumberFormat="1" applyFont="1" applyBorder="1" applyAlignment="1" applyProtection="1">
      <alignment horizontal="right" vertical="center" wrapText="1"/>
      <protection/>
    </xf>
    <xf numFmtId="3" fontId="19" fillId="0" borderId="4" xfId="0" applyNumberFormat="1" applyFont="1" applyBorder="1" applyAlignment="1" applyProtection="1">
      <alignment horizontal="right"/>
      <protection/>
    </xf>
    <xf numFmtId="3" fontId="12" fillId="0" borderId="2" xfId="0" applyNumberFormat="1" applyFont="1" applyBorder="1" applyAlignment="1" applyProtection="1">
      <alignment horizontal="right" vertical="center" wrapText="1"/>
      <protection/>
    </xf>
    <xf numFmtId="0" fontId="10" fillId="0" borderId="3" xfId="0" applyFont="1" applyBorder="1" applyAlignment="1" applyProtection="1">
      <alignment horizontal="right" vertical="center" wrapText="1"/>
      <protection/>
    </xf>
    <xf numFmtId="0" fontId="10" fillId="0" borderId="12" xfId="0" applyFont="1" applyBorder="1" applyAlignment="1" applyProtection="1">
      <alignment horizontal="right" vertical="center" wrapText="1"/>
      <protection/>
    </xf>
    <xf numFmtId="0" fontId="9" fillId="0" borderId="62" xfId="0" applyFont="1" applyBorder="1" applyAlignment="1" applyProtection="1">
      <alignment horizontal="left" vertical="center" wrapText="1"/>
      <protection/>
    </xf>
    <xf numFmtId="0" fontId="9" fillId="0" borderId="63" xfId="0" applyFont="1" applyBorder="1" applyAlignment="1" applyProtection="1">
      <alignment horizontal="left" vertical="center" wrapText="1"/>
      <protection/>
    </xf>
    <xf numFmtId="0" fontId="10" fillId="0" borderId="64" xfId="0" applyFont="1" applyBorder="1" applyAlignment="1" applyProtection="1">
      <alignment horizontal="right" vertical="center" wrapText="1"/>
      <protection/>
    </xf>
    <xf numFmtId="0" fontId="10" fillId="0" borderId="64" xfId="0" applyFont="1" applyBorder="1" applyAlignment="1" applyProtection="1">
      <alignment horizontal="right" vertical="center"/>
      <protection/>
    </xf>
    <xf numFmtId="0" fontId="10" fillId="0" borderId="11" xfId="0" applyFont="1" applyBorder="1" applyAlignment="1" applyProtection="1">
      <alignment horizontal="right" vertical="center"/>
      <protection/>
    </xf>
    <xf numFmtId="0" fontId="28" fillId="0" borderId="0" xfId="0" applyFont="1" applyBorder="1" applyAlignment="1" applyProtection="1">
      <alignment horizontal="left" vertical="center"/>
      <protection/>
    </xf>
    <xf numFmtId="0" fontId="11" fillId="0" borderId="13" xfId="25" applyFont="1" applyBorder="1" applyAlignment="1" applyProtection="1">
      <alignment horizontal="left" vertical="center"/>
      <protection/>
    </xf>
    <xf numFmtId="0" fontId="11" fillId="0" borderId="14" xfId="25" applyFont="1" applyBorder="1" applyAlignment="1" applyProtection="1">
      <alignment horizontal="left" vertical="center"/>
      <protection/>
    </xf>
    <xf numFmtId="0" fontId="8" fillId="0" borderId="60" xfId="25" applyFont="1" applyBorder="1" applyAlignment="1" applyProtection="1">
      <alignment horizontal="left" vertical="center" wrapText="1"/>
      <protection/>
    </xf>
    <xf numFmtId="0" fontId="8" fillId="0" borderId="61" xfId="25" applyFont="1" applyBorder="1" applyAlignment="1" applyProtection="1">
      <alignment horizontal="left" vertical="center" wrapText="1"/>
      <protection/>
    </xf>
    <xf numFmtId="0" fontId="11" fillId="0" borderId="15" xfId="25" applyFont="1" applyBorder="1" applyAlignment="1" applyProtection="1">
      <alignment horizontal="left" vertical="center"/>
      <protection/>
    </xf>
    <xf numFmtId="0" fontId="8" fillId="0" borderId="65" xfId="25" applyFont="1" applyBorder="1" applyAlignment="1" applyProtection="1">
      <alignment horizontal="left" vertical="center" wrapText="1"/>
      <protection/>
    </xf>
    <xf numFmtId="0" fontId="8" fillId="0" borderId="16" xfId="25" applyFont="1" applyBorder="1" applyAlignment="1" applyProtection="1">
      <alignment horizontal="left" vertical="center" wrapText="1"/>
      <protection/>
    </xf>
    <xf numFmtId="0" fontId="18" fillId="0" borderId="15" xfId="25" applyFont="1" applyBorder="1" applyAlignment="1" applyProtection="1">
      <alignment horizontal="left" vertical="center"/>
      <protection/>
    </xf>
    <xf numFmtId="0" fontId="18" fillId="0" borderId="14" xfId="25" applyFont="1" applyBorder="1" applyAlignment="1" applyProtection="1">
      <alignment horizontal="left" vertical="center" wrapText="1"/>
      <protection/>
    </xf>
    <xf numFmtId="0" fontId="18" fillId="0" borderId="14" xfId="25" applyFont="1" applyBorder="1" applyAlignment="1" applyProtection="1">
      <alignment horizontal="left" vertical="center"/>
      <protection/>
    </xf>
    <xf numFmtId="0" fontId="11" fillId="0" borderId="14" xfId="25" applyFont="1" applyBorder="1" applyAlignment="1" applyProtection="1">
      <alignment horizontal="left" vertical="center" wrapText="1"/>
      <protection/>
    </xf>
    <xf numFmtId="0" fontId="8" fillId="0" borderId="66" xfId="25" applyFont="1" applyBorder="1" applyAlignment="1" applyProtection="1">
      <alignment horizontal="left" vertical="center" wrapText="1"/>
      <protection/>
    </xf>
    <xf numFmtId="0" fontId="8" fillId="0" borderId="67" xfId="25" applyFont="1" applyBorder="1" applyAlignment="1" applyProtection="1">
      <alignment horizontal="left" vertical="center" wrapText="1"/>
      <protection/>
    </xf>
    <xf numFmtId="3" fontId="19" fillId="0" borderId="68" xfId="0" applyNumberFormat="1" applyFont="1" applyBorder="1" applyAlignment="1" applyProtection="1">
      <alignment horizontal="right" wrapText="1"/>
      <protection/>
    </xf>
    <xf numFmtId="3" fontId="19" fillId="0" borderId="69" xfId="0" applyNumberFormat="1" applyFont="1" applyBorder="1" applyAlignment="1" applyProtection="1">
      <alignment horizontal="right" wrapText="1"/>
      <protection/>
    </xf>
    <xf numFmtId="3" fontId="19" fillId="0" borderId="70" xfId="0" applyNumberFormat="1" applyFont="1" applyBorder="1" applyAlignment="1" applyProtection="1">
      <alignment horizontal="right" wrapText="1"/>
      <protection/>
    </xf>
    <xf numFmtId="0" fontId="18" fillId="0" borderId="17" xfId="25" applyFont="1" applyBorder="1" applyAlignment="1" applyProtection="1">
      <alignment horizontal="left" vertical="center"/>
      <protection/>
    </xf>
    <xf numFmtId="0" fontId="8" fillId="0" borderId="71" xfId="25" applyFont="1" applyBorder="1" applyAlignment="1" applyProtection="1">
      <alignment horizontal="left" vertical="center" wrapText="1"/>
      <protection/>
    </xf>
    <xf numFmtId="3" fontId="16" fillId="0" borderId="22" xfId="0" applyNumberFormat="1" applyFont="1" applyBorder="1" applyAlignment="1" applyProtection="1">
      <alignment horizontal="right"/>
      <protection locked="0"/>
    </xf>
    <xf numFmtId="3" fontId="16" fillId="0" borderId="23" xfId="0" applyNumberFormat="1" applyFont="1" applyBorder="1" applyAlignment="1" applyProtection="1">
      <alignment horizontal="right"/>
      <protection locked="0"/>
    </xf>
    <xf numFmtId="3" fontId="16" fillId="0" borderId="24" xfId="0" applyNumberFormat="1" applyFont="1" applyBorder="1" applyAlignment="1" applyProtection="1">
      <alignment horizontal="right"/>
      <protection locked="0"/>
    </xf>
    <xf numFmtId="0" fontId="8" fillId="0" borderId="14" xfId="25" applyFont="1" applyBorder="1" applyAlignment="1" applyProtection="1">
      <alignment horizontal="left" vertical="center" wrapText="1"/>
      <protection/>
    </xf>
    <xf numFmtId="3" fontId="16" fillId="0" borderId="25" xfId="0" applyNumberFormat="1" applyFont="1" applyBorder="1" applyProtection="1">
      <protection locked="0"/>
    </xf>
    <xf numFmtId="3" fontId="16" fillId="0" borderId="27" xfId="0" applyNumberFormat="1" applyFont="1" applyBorder="1" applyProtection="1">
      <protection locked="0"/>
    </xf>
    <xf numFmtId="3" fontId="16" fillId="0" borderId="28" xfId="0" applyNumberFormat="1" applyFont="1" applyBorder="1" applyProtection="1">
      <protection locked="0"/>
    </xf>
    <xf numFmtId="3" fontId="27" fillId="0" borderId="28" xfId="0" applyNumberFormat="1" applyFont="1" applyBorder="1" applyAlignment="1" applyProtection="1">
      <alignment horizontal="right"/>
      <protection locked="0"/>
    </xf>
    <xf numFmtId="3" fontId="6" fillId="0" borderId="25" xfId="0" applyNumberFormat="1" applyFont="1" applyBorder="1" applyProtection="1">
      <protection locked="0"/>
    </xf>
    <xf numFmtId="3" fontId="6" fillId="0" borderId="27" xfId="0" applyNumberFormat="1" applyFont="1" applyBorder="1" applyProtection="1">
      <protection locked="0"/>
    </xf>
    <xf numFmtId="3" fontId="6" fillId="0" borderId="28" xfId="0" applyNumberFormat="1" applyFont="1" applyBorder="1" applyProtection="1">
      <protection locked="0"/>
    </xf>
    <xf numFmtId="3" fontId="19" fillId="0" borderId="27" xfId="0" applyNumberFormat="1" applyFont="1" applyBorder="1" applyAlignment="1" applyProtection="1">
      <alignment horizontal="right"/>
      <protection/>
    </xf>
    <xf numFmtId="3" fontId="19" fillId="0" borderId="28" xfId="0" applyNumberFormat="1" applyFont="1" applyBorder="1" applyAlignment="1" applyProtection="1">
      <alignment horizontal="right"/>
      <protection/>
    </xf>
    <xf numFmtId="3" fontId="19" fillId="0" borderId="25" xfId="0" applyNumberFormat="1" applyFont="1" applyBorder="1" applyAlignment="1" applyProtection="1">
      <alignment horizontal="right"/>
      <protection/>
    </xf>
    <xf numFmtId="0" fontId="11" fillId="0" borderId="14" xfId="25" applyFont="1" applyBorder="1" applyAlignment="1" applyProtection="1">
      <alignment horizontal="left" vertical="top" wrapText="1"/>
      <protection/>
    </xf>
    <xf numFmtId="0" fontId="8" fillId="0" borderId="65" xfId="25" applyFont="1" applyBorder="1" applyAlignment="1" applyProtection="1">
      <alignment horizontal="left" vertical="top" wrapText="1"/>
      <protection/>
    </xf>
    <xf numFmtId="0" fontId="8" fillId="0" borderId="14" xfId="25" applyFont="1" applyBorder="1" applyAlignment="1" applyProtection="1">
      <alignment horizontal="left" vertical="top" wrapText="1"/>
      <protection/>
    </xf>
    <xf numFmtId="0" fontId="18" fillId="0" borderId="14" xfId="25" applyFont="1" applyBorder="1" applyAlignment="1" applyProtection="1">
      <alignment horizontal="left" vertical="top" wrapText="1"/>
      <protection/>
    </xf>
    <xf numFmtId="3" fontId="19" fillId="0" borderId="25" xfId="0" applyNumberFormat="1" applyFont="1" applyBorder="1" applyAlignment="1" applyProtection="1">
      <alignment horizontal="right"/>
      <protection locked="0"/>
    </xf>
    <xf numFmtId="3" fontId="19" fillId="0" borderId="27" xfId="0" applyNumberFormat="1" applyFont="1" applyBorder="1" applyAlignment="1" applyProtection="1">
      <alignment horizontal="right"/>
      <protection locked="0"/>
    </xf>
    <xf numFmtId="3" fontId="19" fillId="0" borderId="28" xfId="0" applyNumberFormat="1" applyFont="1" applyBorder="1" applyAlignment="1" applyProtection="1">
      <alignment horizontal="right"/>
      <protection locked="0"/>
    </xf>
    <xf numFmtId="3" fontId="21" fillId="0" borderId="25" xfId="0" applyNumberFormat="1" applyFont="1" applyBorder="1" applyAlignment="1" applyProtection="1">
      <alignment horizontal="right"/>
      <protection/>
    </xf>
    <xf numFmtId="3" fontId="21" fillId="0" borderId="27" xfId="0" applyNumberFormat="1" applyFont="1" applyBorder="1" applyAlignment="1" applyProtection="1">
      <alignment horizontal="right"/>
      <protection/>
    </xf>
    <xf numFmtId="3" fontId="21" fillId="0" borderId="28" xfId="0" applyNumberFormat="1" applyFont="1" applyBorder="1" applyAlignment="1" applyProtection="1">
      <alignment horizontal="right"/>
      <protection/>
    </xf>
    <xf numFmtId="0" fontId="11" fillId="0" borderId="17" xfId="25" applyFont="1" applyBorder="1" applyAlignment="1" applyProtection="1">
      <alignment horizontal="left" vertical="center"/>
      <protection/>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8" xfId="0" applyNumberFormat="1" applyFont="1" applyBorder="1" applyProtection="1">
      <protection locked="0"/>
    </xf>
    <xf numFmtId="0" fontId="10" fillId="0" borderId="72" xfId="0" applyFont="1" applyBorder="1" applyAlignment="1" applyProtection="1">
      <alignment horizontal="center" vertical="center" wrapText="1"/>
      <protection/>
    </xf>
    <xf numFmtId="0" fontId="10" fillId="0" borderId="73" xfId="0" applyFont="1" applyBorder="1" applyAlignment="1" applyProtection="1">
      <alignment horizontal="center" vertical="center" wrapText="1"/>
      <protection/>
    </xf>
    <xf numFmtId="0" fontId="10" fillId="0" borderId="74" xfId="0" applyFont="1" applyBorder="1" applyAlignment="1" applyProtection="1">
      <alignment horizontal="center" vertical="center"/>
      <protection/>
    </xf>
    <xf numFmtId="0" fontId="10" fillId="0" borderId="20" xfId="0" applyFont="1" applyBorder="1" applyAlignment="1" applyProtection="1">
      <alignment horizontal="center" vertical="center"/>
      <protection/>
    </xf>
    <xf numFmtId="0" fontId="10" fillId="0" borderId="21" xfId="0" applyFont="1" applyBorder="1" applyAlignment="1" applyProtection="1">
      <alignment horizontal="center" vertical="center"/>
      <protection/>
    </xf>
    <xf numFmtId="0" fontId="10" fillId="0" borderId="10" xfId="0" applyFont="1" applyBorder="1" applyAlignment="1" applyProtection="1">
      <alignment horizontal="right" vertical="center" wrapText="1"/>
      <protection/>
    </xf>
    <xf numFmtId="0" fontId="10" fillId="0" borderId="75" xfId="0" applyFont="1" applyBorder="1" applyAlignment="1" applyProtection="1">
      <alignment horizontal="right" vertical="center" wrapText="1"/>
      <protection/>
    </xf>
    <xf numFmtId="0" fontId="10" fillId="0" borderId="76" xfId="0" applyFont="1" applyBorder="1" applyAlignment="1" applyProtection="1">
      <alignment horizontal="center" vertical="center"/>
      <protection/>
    </xf>
    <xf numFmtId="0" fontId="10" fillId="0" borderId="10" xfId="0" applyFont="1" applyBorder="1" applyAlignment="1" applyProtection="1">
      <alignment horizontal="center" vertical="center"/>
      <protection/>
    </xf>
    <xf numFmtId="0" fontId="12" fillId="0" borderId="0" xfId="0" applyFont="1" applyBorder="1" applyAlignment="1" applyProtection="1">
      <alignment horizontal="center" vertical="center" wrapText="1"/>
      <protection/>
    </xf>
    <xf numFmtId="0" fontId="12" fillId="0" borderId="77" xfId="0" applyFont="1" applyBorder="1" applyAlignment="1" applyProtection="1">
      <alignment horizontal="center" vertical="center" wrapText="1"/>
      <protection/>
    </xf>
    <xf numFmtId="0" fontId="10" fillId="0" borderId="11" xfId="0" applyFont="1" applyBorder="1" applyAlignment="1" applyProtection="1">
      <alignment horizontal="right" vertical="center" wrapText="1"/>
      <protection/>
    </xf>
    <xf numFmtId="0" fontId="10" fillId="0" borderId="78" xfId="0" applyFont="1" applyBorder="1" applyAlignment="1" applyProtection="1">
      <alignment horizontal="right" vertical="center" wrapText="1"/>
      <protection/>
    </xf>
    <xf numFmtId="0" fontId="10" fillId="0" borderId="74" xfId="0" applyFont="1" applyBorder="1" applyAlignment="1" applyProtection="1">
      <alignment horizontal="center" vertical="center" wrapText="1"/>
      <protection/>
    </xf>
    <xf numFmtId="0" fontId="0" fillId="0" borderId="20" xfId="0" applyBorder="1" applyAlignment="1">
      <alignment vertical="center"/>
    </xf>
    <xf numFmtId="0" fontId="0" fillId="0" borderId="21" xfId="0" applyBorder="1" applyAlignment="1">
      <alignment vertical="center"/>
    </xf>
    <xf numFmtId="0" fontId="8" fillId="0" borderId="0" xfId="0" applyFont="1" applyBorder="1" applyAlignment="1" applyProtection="1" quotePrefix="1">
      <alignment horizontal="left" vertical="top" wrapText="1"/>
      <protection/>
    </xf>
    <xf numFmtId="0" fontId="10" fillId="0" borderId="11" xfId="0" applyFont="1" applyBorder="1" applyAlignment="1" applyProtection="1">
      <alignment horizontal="center" vertical="center"/>
      <protection/>
    </xf>
    <xf numFmtId="0" fontId="10" fillId="0" borderId="12" xfId="0" applyFont="1" applyBorder="1" applyAlignment="1" applyProtection="1">
      <alignment horizontal="center" vertical="center"/>
      <protection/>
    </xf>
    <xf numFmtId="0" fontId="10" fillId="0" borderId="78" xfId="0" applyFont="1" applyBorder="1" applyAlignment="1" applyProtection="1">
      <alignment horizontal="center" vertical="center"/>
      <protection/>
    </xf>
    <xf numFmtId="0" fontId="22" fillId="0" borderId="0" xfId="0" applyFont="1" applyBorder="1" applyAlignment="1" applyProtection="1">
      <alignment horizontal="center" vertical="center" wrapText="1"/>
      <protection/>
    </xf>
    <xf numFmtId="0" fontId="12" fillId="0" borderId="79" xfId="0" applyFont="1" applyBorder="1" applyAlignment="1" applyProtection="1">
      <alignment horizontal="center" vertical="center" wrapText="1"/>
      <protection/>
    </xf>
    <xf numFmtId="0" fontId="12" fillId="0" borderId="80" xfId="0" applyFont="1" applyBorder="1" applyAlignment="1" applyProtection="1">
      <alignment horizontal="center" vertical="center" wrapText="1"/>
      <protection/>
    </xf>
    <xf numFmtId="0" fontId="12" fillId="0" borderId="81" xfId="0" applyFont="1" applyBorder="1" applyAlignment="1" applyProtection="1">
      <alignment horizontal="center" vertical="center" wrapText="1"/>
      <protection/>
    </xf>
    <xf numFmtId="0" fontId="12" fillId="0" borderId="82" xfId="0" applyFont="1" applyBorder="1" applyAlignment="1" applyProtection="1">
      <alignment horizontal="center" vertical="center" wrapText="1"/>
      <protection/>
    </xf>
    <xf numFmtId="0" fontId="9" fillId="0" borderId="64" xfId="0" applyFont="1" applyBorder="1" applyAlignment="1" applyProtection="1" quotePrefix="1">
      <alignment horizontal="left" vertical="top" wrapText="1"/>
      <protection/>
    </xf>
    <xf numFmtId="0" fontId="9" fillId="0" borderId="0" xfId="0" applyFont="1" applyBorder="1" applyAlignment="1" applyProtection="1" quotePrefix="1">
      <alignment horizontal="left" vertical="top" wrapText="1"/>
      <protection/>
    </xf>
    <xf numFmtId="0" fontId="12" fillId="0" borderId="83" xfId="0" applyFont="1" applyBorder="1" applyAlignment="1" applyProtection="1">
      <alignment horizontal="center" vertical="center" wrapText="1"/>
      <protection/>
    </xf>
    <xf numFmtId="0" fontId="12" fillId="0" borderId="84" xfId="0" applyFont="1" applyBorder="1" applyAlignment="1" applyProtection="1">
      <alignment horizontal="center" vertical="center" wrapText="1"/>
      <protection/>
    </xf>
    <xf numFmtId="0" fontId="0" fillId="0" borderId="20" xfId="0" applyBorder="1" applyAlignment="1">
      <alignment horizontal="center" vertical="center"/>
    </xf>
    <xf numFmtId="0" fontId="0" fillId="0" borderId="21" xfId="0" applyBorder="1" applyAlignment="1">
      <alignment horizontal="center" vertical="center"/>
    </xf>
    <xf numFmtId="0" fontId="10" fillId="0" borderId="72" xfId="0" applyNumberFormat="1" applyFont="1" applyBorder="1" applyAlignment="1" applyProtection="1">
      <alignment horizontal="center" vertical="center" wrapText="1"/>
      <protection/>
    </xf>
    <xf numFmtId="0" fontId="10" fillId="0" borderId="73" xfId="0" applyNumberFormat="1" applyFont="1" applyBorder="1" applyAlignment="1" applyProtection="1">
      <alignment horizontal="center" vertical="center" wrapText="1"/>
      <protection/>
    </xf>
    <xf numFmtId="0" fontId="4" fillId="0" borderId="0" xfId="0" applyFont="1" applyBorder="1" applyAlignment="1" applyProtection="1">
      <alignment horizontal="left" vertical="center" wrapText="1"/>
      <protection/>
    </xf>
    <xf numFmtId="0" fontId="5" fillId="0" borderId="0" xfId="0" applyFont="1" applyBorder="1" applyAlignment="1" applyProtection="1">
      <alignment horizontal="left" vertical="center" wrapText="1"/>
      <protection/>
    </xf>
  </cellXfs>
  <cellStyles count="12">
    <cellStyle name="Normal" xfId="0"/>
    <cellStyle name="Percent" xfId="15"/>
    <cellStyle name="Currency" xfId="16"/>
    <cellStyle name="Currency [0]" xfId="17"/>
    <cellStyle name="Comma" xfId="18"/>
    <cellStyle name="Comma [0]" xfId="19"/>
    <cellStyle name="Normale 2" xfId="20"/>
    <cellStyle name="Migliaia" xfId="21"/>
    <cellStyle name="Normale 3" xfId="22"/>
    <cellStyle name="Normale 2 2" xfId="23"/>
    <cellStyle name="Normale 3 2" xfId="24"/>
    <cellStyle name="Normale 3 2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5"/>
  <sheetViews>
    <sheetView showGridLines="0" tabSelected="1" zoomScale="85" zoomScaleNormal="85" workbookViewId="0" topLeftCell="A1"/>
  </sheetViews>
  <sheetFormatPr defaultColWidth="12.5703125" defaultRowHeight="15" customHeight="1"/>
  <cols>
    <col min="1" max="1" width="15.7142857142857" style="48" customWidth="1"/>
    <col min="2" max="2" width="65.8571428571429" style="48" customWidth="1"/>
    <col min="3" max="3" width="20.8571428571429" style="7" customWidth="1"/>
    <col min="4" max="4" width="22" style="7" customWidth="1"/>
    <col min="5" max="5" width="20.1428571428571" style="7" customWidth="1"/>
    <col min="6" max="6" width="21.8571428571429" style="7" customWidth="1"/>
    <col min="7" max="7" width="19.8571428571429" style="7" customWidth="1"/>
    <col min="8" max="8" width="23" style="7" customWidth="1"/>
    <col min="9" max="9" width="21.7142857142857" style="7" customWidth="1"/>
    <col min="10" max="10" width="23.5714285714286" style="7" customWidth="1"/>
    <col min="11" max="16384" width="12.5714285714286" style="7" customWidth="1"/>
  </cols>
  <sheetData>
    <row r="1" spans="1:10" ht="53.45" customHeight="1">
      <c r="A1" s="6"/>
      <c r="B1" s="202" t="s">
        <v>146</v>
      </c>
      <c r="C1" s="202"/>
      <c r="D1" s="202"/>
      <c r="E1" s="202"/>
      <c r="F1" s="202"/>
      <c r="G1" s="202"/>
      <c r="H1" s="202"/>
      <c r="I1" s="202"/>
      <c r="J1" s="202"/>
    </row>
    <row r="2" spans="1:10" ht="16.5" customHeight="1">
      <c r="A2" s="6"/>
      <c r="B2" s="202"/>
      <c r="C2" s="202"/>
      <c r="D2" s="202"/>
      <c r="E2" s="202"/>
      <c r="F2" s="202"/>
      <c r="G2" s="202"/>
      <c r="H2" s="202"/>
      <c r="I2" s="202"/>
      <c r="J2" s="202"/>
    </row>
    <row r="3" spans="1:10" s="23" customFormat="1" ht="39.95" customHeight="1">
      <c r="A3" s="215" t="s">
        <v>145</v>
      </c>
      <c r="B3" s="215"/>
      <c r="C3" s="215"/>
      <c r="D3" s="215"/>
      <c r="E3" s="215"/>
      <c r="F3" s="215"/>
      <c r="G3" s="215"/>
      <c r="H3" s="215"/>
      <c r="I3" s="215"/>
      <c r="J3" s="215"/>
    </row>
    <row r="4" spans="1:10" s="23" customFormat="1" ht="30" customHeight="1">
      <c r="A4" s="215" t="s">
        <v>150</v>
      </c>
      <c r="B4" s="215"/>
      <c r="C4" s="215"/>
      <c r="D4" s="215"/>
      <c r="E4" s="215"/>
      <c r="F4" s="215"/>
      <c r="G4" s="215"/>
      <c r="H4" s="215"/>
      <c r="I4" s="215"/>
      <c r="J4" s="215"/>
    </row>
    <row r="5" spans="1:10" s="23" customFormat="1" ht="15" customHeight="1">
      <c r="A5" s="216" t="s">
        <v>164</v>
      </c>
      <c r="B5" s="216"/>
      <c r="C5" s="216"/>
      <c r="D5" s="216"/>
      <c r="E5" s="216"/>
      <c r="F5" s="216"/>
      <c r="G5" s="216"/>
      <c r="H5" s="216"/>
      <c r="I5" s="216"/>
      <c r="J5" s="216"/>
    </row>
    <row r="6" spans="1:10" s="23" customFormat="1" ht="15" customHeight="1">
      <c r="A6" s="215" t="s">
        <v>165</v>
      </c>
      <c r="B6" s="215"/>
      <c r="C6" s="215"/>
      <c r="D6" s="215"/>
      <c r="E6" s="215"/>
      <c r="F6" s="215"/>
      <c r="G6" s="215"/>
      <c r="H6" s="215"/>
      <c r="I6" s="215"/>
      <c r="J6" s="215"/>
    </row>
    <row r="7" spans="1:10" s="23" customFormat="1" ht="65.1" customHeight="1">
      <c r="A7" s="215" t="s">
        <v>153</v>
      </c>
      <c r="B7" s="215"/>
      <c r="C7" s="215"/>
      <c r="D7" s="215"/>
      <c r="E7" s="215"/>
      <c r="F7" s="215"/>
      <c r="G7" s="215"/>
      <c r="H7" s="215"/>
      <c r="I7" s="215"/>
      <c r="J7" s="215"/>
    </row>
    <row r="8" spans="1:10" s="23" customFormat="1" ht="15" customHeight="1">
      <c r="A8" s="215" t="s">
        <v>152</v>
      </c>
      <c r="B8" s="215"/>
      <c r="C8" s="215"/>
      <c r="D8" s="215"/>
      <c r="E8" s="215"/>
      <c r="F8" s="215"/>
      <c r="G8" s="215"/>
      <c r="H8" s="215"/>
      <c r="I8" s="215"/>
      <c r="J8" s="215"/>
    </row>
    <row r="9" spans="1:10" s="23" customFormat="1" ht="15" customHeight="1">
      <c r="A9" s="216" t="s">
        <v>166</v>
      </c>
      <c r="B9" s="216"/>
      <c r="C9" s="216"/>
      <c r="D9" s="216"/>
      <c r="E9" s="216"/>
      <c r="F9" s="216"/>
      <c r="G9" s="216"/>
      <c r="H9" s="216"/>
      <c r="I9" s="216"/>
      <c r="J9" s="216"/>
    </row>
    <row r="10" spans="1:10" s="10" customFormat="1" ht="18.75" customHeight="1">
      <c r="A10" s="8"/>
      <c r="B10" s="9"/>
      <c r="C10" s="9"/>
      <c r="D10" s="9"/>
      <c r="E10" s="9"/>
      <c r="F10" s="9"/>
      <c r="G10" s="9"/>
      <c r="H10" s="9"/>
      <c r="I10" s="9"/>
      <c r="J10" s="9"/>
    </row>
    <row r="11" spans="1:10" ht="15.6" customHeight="1">
      <c r="A11" s="195" t="s">
        <v>130</v>
      </c>
      <c r="B11" s="189" t="s">
        <v>131</v>
      </c>
      <c r="C11" s="199" t="s">
        <v>3</v>
      </c>
      <c r="D11" s="200"/>
      <c r="E11" s="200"/>
      <c r="F11" s="200"/>
      <c r="G11" s="200"/>
      <c r="H11" s="200"/>
      <c r="I11" s="200"/>
      <c r="J11" s="201"/>
    </row>
    <row r="12" spans="1:10" ht="33" customHeight="1">
      <c r="A12" s="196"/>
      <c r="B12" s="185"/>
      <c r="C12" s="191" t="s">
        <v>177</v>
      </c>
      <c r="D12" s="192"/>
      <c r="E12" s="203" t="s">
        <v>178</v>
      </c>
      <c r="F12" s="204"/>
      <c r="G12" s="205" t="s">
        <v>179</v>
      </c>
      <c r="H12" s="204"/>
      <c r="I12" s="205" t="s">
        <v>180</v>
      </c>
      <c r="J12" s="206"/>
    </row>
    <row r="13" spans="1:10" ht="37.5" customHeight="1">
      <c r="A13" s="197"/>
      <c r="B13" s="190"/>
      <c r="C13" s="11" t="s">
        <v>143</v>
      </c>
      <c r="D13" s="12" t="s">
        <v>181</v>
      </c>
      <c r="E13" s="13" t="s">
        <v>143</v>
      </c>
      <c r="F13" s="14" t="s">
        <v>156</v>
      </c>
      <c r="G13" s="15" t="s">
        <v>143</v>
      </c>
      <c r="H13" s="14" t="s">
        <v>156</v>
      </c>
      <c r="I13" s="15" t="s">
        <v>143</v>
      </c>
      <c r="J13" s="16" t="s">
        <v>4</v>
      </c>
    </row>
    <row r="14" spans="1:10" s="20" customFormat="1" ht="19.5" customHeight="1">
      <c r="A14" s="17"/>
      <c r="B14" s="18" t="s">
        <v>138</v>
      </c>
      <c r="C14" s="49">
        <v>87695.26</v>
      </c>
      <c r="D14" s="50">
        <v>203700.65</v>
      </c>
      <c r="E14" s="19"/>
      <c r="F14" s="19"/>
      <c r="G14" s="19"/>
      <c r="H14" s="19"/>
      <c r="I14" s="19"/>
      <c r="J14" s="19"/>
    </row>
    <row r="15" spans="1:10" s="23" customFormat="1" ht="16.5">
      <c r="A15" s="17"/>
      <c r="B15" s="21" t="s">
        <v>157</v>
      </c>
      <c r="C15" s="1"/>
      <c r="D15" s="50">
        <v>110649.54</v>
      </c>
      <c r="E15" s="22"/>
      <c r="F15" s="22"/>
      <c r="G15" s="22"/>
      <c r="H15" s="22"/>
      <c r="I15" s="22"/>
      <c r="J15" s="22"/>
    </row>
    <row r="16" spans="1:10" s="23" customFormat="1" ht="16.5">
      <c r="A16" s="17"/>
      <c r="B16" s="24"/>
      <c r="C16" s="25"/>
      <c r="D16" s="25"/>
      <c r="E16" s="26"/>
      <c r="F16" s="26"/>
      <c r="G16" s="26"/>
      <c r="H16" s="26"/>
      <c r="I16" s="26"/>
      <c r="J16" s="26"/>
    </row>
    <row r="17" spans="1:10" s="23" customFormat="1" ht="15.75">
      <c r="A17" s="27" t="s">
        <v>7</v>
      </c>
      <c r="B17" s="28" t="s">
        <v>6</v>
      </c>
      <c r="C17" s="51">
        <f>+C18+C26+C27+C28</f>
        <v>36526.4</v>
      </c>
      <c r="D17" s="52">
        <f>+D18+D26+D27+D28</f>
        <v>0</v>
      </c>
      <c r="E17" s="52">
        <f>+E18+E26+E27+E28</f>
        <v>125309.94</v>
      </c>
      <c r="F17" s="52">
        <f>+F18+F26+F27+F28</f>
        <v>0</v>
      </c>
      <c r="G17" s="52">
        <f>+G18+G26+G27+G28</f>
        <v>143947.05</v>
      </c>
      <c r="H17" s="52">
        <f>+H18+H26+H27+H28</f>
        <v>0</v>
      </c>
      <c r="I17" s="52">
        <f>+I18+I26+I27+I28</f>
        <v>286162.89</v>
      </c>
      <c r="J17" s="53">
        <f>+J18+J26+J27+J28</f>
        <v>0</v>
      </c>
    </row>
    <row r="18" spans="1:10" ht="15">
      <c r="A18" s="29" t="s">
        <v>147</v>
      </c>
      <c r="B18" s="28" t="s">
        <v>148</v>
      </c>
      <c r="C18" s="54">
        <f>SUM(C19:C25)</f>
        <v>36526.4</v>
      </c>
      <c r="D18" s="55">
        <f>SUM(D19:D25)</f>
        <v>0</v>
      </c>
      <c r="E18" s="56">
        <f>SUM(E19:E25)</f>
        <v>125309.94</v>
      </c>
      <c r="F18" s="55">
        <f>SUM(F19:F25)</f>
        <v>0</v>
      </c>
      <c r="G18" s="56">
        <f>SUM(G19:G25)</f>
        <v>143947.05</v>
      </c>
      <c r="H18" s="56">
        <f>SUM(H19:H25)</f>
        <v>0</v>
      </c>
      <c r="I18" s="56">
        <f>SUM(I19:I25)</f>
        <v>286162.89</v>
      </c>
      <c r="J18" s="57">
        <f>SUM(J19:J25)</f>
        <v>0</v>
      </c>
    </row>
    <row r="19" spans="1:10" ht="15">
      <c r="A19" s="29" t="s">
        <v>142</v>
      </c>
      <c r="B19" s="28" t="s">
        <v>154</v>
      </c>
      <c r="C19" s="58">
        <v>24595.31</v>
      </c>
      <c r="D19" s="59"/>
      <c r="E19" s="60">
        <v>101159.76</v>
      </c>
      <c r="F19" s="60"/>
      <c r="G19" s="60">
        <v>108683.34</v>
      </c>
      <c r="H19" s="60"/>
      <c r="I19" s="59">
        <v>192985.19</v>
      </c>
      <c r="J19" s="61"/>
    </row>
    <row r="20" spans="1:10" ht="15">
      <c r="A20" s="29" t="s">
        <v>141</v>
      </c>
      <c r="B20" s="28" t="s">
        <v>140</v>
      </c>
      <c r="C20" s="58"/>
      <c r="D20" s="59"/>
      <c r="E20" s="60">
        <v>1085.82</v>
      </c>
      <c r="F20" s="60"/>
      <c r="G20" s="60">
        <v>4417.39</v>
      </c>
      <c r="H20" s="60"/>
      <c r="I20" s="59">
        <v>4417.39</v>
      </c>
      <c r="J20" s="61"/>
    </row>
    <row r="21" spans="1:10" ht="15">
      <c r="A21" s="29" t="s">
        <v>139</v>
      </c>
      <c r="B21" s="28" t="s">
        <v>183</v>
      </c>
      <c r="C21" s="58">
        <v>10507.81</v>
      </c>
      <c r="D21" s="59"/>
      <c r="E21" s="60">
        <v>15235.99</v>
      </c>
      <c r="F21" s="60"/>
      <c r="G21" s="60">
        <v>23017.95</v>
      </c>
      <c r="H21" s="60"/>
      <c r="I21" s="59">
        <v>80783.14</v>
      </c>
      <c r="J21" s="61"/>
    </row>
    <row r="22" spans="1:10" ht="15">
      <c r="A22" s="29" t="s">
        <v>184</v>
      </c>
      <c r="B22" s="28" t="s">
        <v>185</v>
      </c>
      <c r="C22" s="58"/>
      <c r="D22" s="59"/>
      <c r="E22" s="60">
        <v>6062.96</v>
      </c>
      <c r="F22" s="60"/>
      <c r="G22" s="60">
        <v>6062.96</v>
      </c>
      <c r="H22" s="60"/>
      <c r="I22" s="59">
        <v>6062.96</v>
      </c>
      <c r="J22" s="61"/>
    </row>
    <row r="23" spans="1:10" ht="15">
      <c r="A23" s="29" t="s">
        <v>186</v>
      </c>
      <c r="B23" s="28" t="s">
        <v>187</v>
      </c>
      <c r="C23" s="58">
        <v>1423.28</v>
      </c>
      <c r="D23" s="59"/>
      <c r="E23" s="60">
        <v>1765.41</v>
      </c>
      <c r="F23" s="60"/>
      <c r="G23" s="60">
        <v>1765.41</v>
      </c>
      <c r="H23" s="60"/>
      <c r="I23" s="59">
        <v>1914.21</v>
      </c>
      <c r="J23" s="61"/>
    </row>
    <row r="24" spans="1:10" ht="15">
      <c r="A24" s="29" t="s">
        <v>188</v>
      </c>
      <c r="B24" s="28" t="s">
        <v>189</v>
      </c>
      <c r="C24" s="58"/>
      <c r="D24" s="59"/>
      <c r="E24" s="60"/>
      <c r="F24" s="60"/>
      <c r="G24" s="60"/>
      <c r="H24" s="60"/>
      <c r="I24" s="59"/>
      <c r="J24" s="61"/>
    </row>
    <row r="25" spans="1:10" ht="15">
      <c r="A25" s="29"/>
      <c r="B25" s="28"/>
      <c r="C25" s="58"/>
      <c r="D25" s="60"/>
      <c r="E25" s="60"/>
      <c r="F25" s="60"/>
      <c r="G25" s="60"/>
      <c r="H25" s="60"/>
      <c r="I25" s="60"/>
      <c r="J25" s="61"/>
    </row>
    <row r="26" spans="1:10" ht="15">
      <c r="A26" s="29" t="s">
        <v>8</v>
      </c>
      <c r="B26" s="28" t="s">
        <v>158</v>
      </c>
      <c r="C26" s="58"/>
      <c r="D26" s="60"/>
      <c r="E26" s="60"/>
      <c r="F26" s="60"/>
      <c r="G26" s="60"/>
      <c r="H26" s="60"/>
      <c r="I26" s="60"/>
      <c r="J26" s="61"/>
    </row>
    <row r="27" spans="1:10" ht="15">
      <c r="A27" s="29" t="s">
        <v>9</v>
      </c>
      <c r="B27" s="28" t="s">
        <v>159</v>
      </c>
      <c r="C27" s="58"/>
      <c r="D27" s="60"/>
      <c r="E27" s="60"/>
      <c r="F27" s="60"/>
      <c r="G27" s="60"/>
      <c r="H27" s="60"/>
      <c r="I27" s="60"/>
      <c r="J27" s="61"/>
    </row>
    <row r="28" spans="1:10" ht="15">
      <c r="A28" s="29" t="s">
        <v>11</v>
      </c>
      <c r="B28" s="28" t="s">
        <v>10</v>
      </c>
      <c r="C28" s="58"/>
      <c r="D28" s="60"/>
      <c r="E28" s="60"/>
      <c r="F28" s="60"/>
      <c r="G28" s="60"/>
      <c r="H28" s="60"/>
      <c r="I28" s="60"/>
      <c r="J28" s="61"/>
    </row>
    <row r="29" spans="1:10" ht="15">
      <c r="A29" s="29" t="s">
        <v>13</v>
      </c>
      <c r="B29" s="30" t="s">
        <v>12</v>
      </c>
      <c r="C29" s="58">
        <v>13486.34</v>
      </c>
      <c r="D29" s="60"/>
      <c r="E29" s="60">
        <v>48159.67</v>
      </c>
      <c r="F29" s="60"/>
      <c r="G29" s="60">
        <v>56009.06</v>
      </c>
      <c r="H29" s="60"/>
      <c r="I29" s="60">
        <v>70258.93</v>
      </c>
      <c r="J29" s="61"/>
    </row>
    <row r="30" spans="1:10" ht="30">
      <c r="A30" s="31" t="s">
        <v>5</v>
      </c>
      <c r="B30" s="32" t="s">
        <v>136</v>
      </c>
      <c r="C30" s="62">
        <f>+C17+C29</f>
        <v>50012.74</v>
      </c>
      <c r="D30" s="63">
        <f>+D17+D29</f>
        <v>0</v>
      </c>
      <c r="E30" s="63">
        <f>+E17+E29</f>
        <v>173469.61</v>
      </c>
      <c r="F30" s="63">
        <f>+F17+F29</f>
        <v>0</v>
      </c>
      <c r="G30" s="63">
        <f>+G17+G29</f>
        <v>199956.11</v>
      </c>
      <c r="H30" s="63">
        <f>+H17+H29</f>
        <v>0</v>
      </c>
      <c r="I30" s="63">
        <f>+I17+I29</f>
        <v>356421.82</v>
      </c>
      <c r="J30" s="64">
        <f>+J17+J29</f>
        <v>0</v>
      </c>
    </row>
    <row r="31" spans="1:10" s="33" customFormat="1" ht="15">
      <c r="A31" s="29" t="s">
        <v>17</v>
      </c>
      <c r="B31" s="28" t="s">
        <v>16</v>
      </c>
      <c r="C31" s="65"/>
      <c r="D31" s="66"/>
      <c r="E31" s="66"/>
      <c r="F31" s="67"/>
      <c r="G31" s="67">
        <v>422.93</v>
      </c>
      <c r="H31" s="67"/>
      <c r="I31" s="68">
        <v>11978.93</v>
      </c>
      <c r="J31" s="69"/>
    </row>
    <row r="32" spans="1:10" ht="15">
      <c r="A32" s="29" t="s">
        <v>19</v>
      </c>
      <c r="B32" s="28" t="s">
        <v>18</v>
      </c>
      <c r="C32" s="65"/>
      <c r="D32" s="66"/>
      <c r="E32" s="66"/>
      <c r="F32" s="67"/>
      <c r="G32" s="67"/>
      <c r="H32" s="67"/>
      <c r="I32" s="68"/>
      <c r="J32" s="69"/>
    </row>
    <row r="33" spans="1:10" ht="15">
      <c r="A33" s="29"/>
      <c r="B33" s="28" t="s">
        <v>120</v>
      </c>
      <c r="C33" s="65">
        <v>0</v>
      </c>
      <c r="D33" s="66">
        <v>0</v>
      </c>
      <c r="E33" s="66">
        <v>0</v>
      </c>
      <c r="F33" s="67">
        <v>0</v>
      </c>
      <c r="G33" s="67">
        <v>0</v>
      </c>
      <c r="H33" s="67">
        <v>0</v>
      </c>
      <c r="I33" s="68">
        <v>0</v>
      </c>
      <c r="J33" s="69">
        <v>0</v>
      </c>
    </row>
    <row r="34" spans="1:10" ht="15">
      <c r="A34" s="31" t="s">
        <v>15</v>
      </c>
      <c r="B34" s="34" t="s">
        <v>135</v>
      </c>
      <c r="C34" s="62">
        <f>+C33+C32+C31</f>
        <v>0</v>
      </c>
      <c r="D34" s="63">
        <f>+D33+D32+D31</f>
        <v>0</v>
      </c>
      <c r="E34" s="63">
        <f>+E33+E32+E31</f>
        <v>0</v>
      </c>
      <c r="F34" s="63">
        <f>+F33+F32+F31</f>
        <v>0</v>
      </c>
      <c r="G34" s="63">
        <f>+G33+G32+G31</f>
        <v>422.93</v>
      </c>
      <c r="H34" s="63">
        <f>+H33+H32+H31</f>
        <v>0</v>
      </c>
      <c r="I34" s="63">
        <f>+I33+I32+I31</f>
        <v>11978.93</v>
      </c>
      <c r="J34" s="64">
        <f>+J33+J32+J31</f>
        <v>0</v>
      </c>
    </row>
    <row r="35" spans="1:10" ht="15">
      <c r="A35" s="29" t="s">
        <v>22</v>
      </c>
      <c r="B35" s="35" t="s">
        <v>21</v>
      </c>
      <c r="C35" s="65">
        <v>4407.19</v>
      </c>
      <c r="D35" s="66"/>
      <c r="E35" s="66">
        <v>8118.27</v>
      </c>
      <c r="F35" s="67"/>
      <c r="G35" s="67">
        <v>21455.45</v>
      </c>
      <c r="H35" s="67"/>
      <c r="I35" s="68">
        <v>27375.9</v>
      </c>
      <c r="J35" s="69"/>
    </row>
    <row r="36" spans="1:10" ht="30">
      <c r="A36" s="29" t="s">
        <v>24</v>
      </c>
      <c r="B36" s="35" t="s">
        <v>23</v>
      </c>
      <c r="C36" s="65"/>
      <c r="D36" s="66"/>
      <c r="E36" s="66"/>
      <c r="F36" s="67"/>
      <c r="G36" s="67"/>
      <c r="H36" s="67"/>
      <c r="I36" s="68"/>
      <c r="J36" s="69"/>
    </row>
    <row r="37" spans="1:10" ht="15">
      <c r="A37" s="29" t="s">
        <v>26</v>
      </c>
      <c r="B37" s="28" t="s">
        <v>25</v>
      </c>
      <c r="C37" s="65"/>
      <c r="D37" s="66"/>
      <c r="E37" s="66"/>
      <c r="F37" s="67"/>
      <c r="G37" s="67"/>
      <c r="H37" s="67"/>
      <c r="I37" s="68"/>
      <c r="J37" s="69"/>
    </row>
    <row r="38" spans="1:10" ht="15">
      <c r="A38" s="29" t="s">
        <v>28</v>
      </c>
      <c r="B38" s="28" t="s">
        <v>27</v>
      </c>
      <c r="C38" s="70"/>
      <c r="D38" s="71"/>
      <c r="E38" s="71"/>
      <c r="F38" s="72"/>
      <c r="G38" s="72"/>
      <c r="H38" s="72"/>
      <c r="I38" s="73"/>
      <c r="J38" s="74"/>
    </row>
    <row r="39" spans="1:10" ht="15">
      <c r="A39" s="29" t="s">
        <v>30</v>
      </c>
      <c r="B39" s="28" t="s">
        <v>29</v>
      </c>
      <c r="C39" s="70">
        <v>14358.03</v>
      </c>
      <c r="D39" s="71"/>
      <c r="E39" s="71">
        <v>14358.03</v>
      </c>
      <c r="F39" s="72"/>
      <c r="G39" s="72">
        <v>14358.03</v>
      </c>
      <c r="H39" s="72"/>
      <c r="I39" s="73">
        <v>19143.03</v>
      </c>
      <c r="J39" s="74"/>
    </row>
    <row r="40" spans="1:10" ht="15">
      <c r="A40" s="31" t="s">
        <v>20</v>
      </c>
      <c r="B40" s="34" t="s">
        <v>119</v>
      </c>
      <c r="C40" s="62">
        <f>+C39+C38+C37+C36+C35</f>
        <v>18765.22</v>
      </c>
      <c r="D40" s="63">
        <f>+D39+D38+D37+D36+D35</f>
        <v>0</v>
      </c>
      <c r="E40" s="63">
        <f>+E39+E38+E37+E36+E35</f>
        <v>22476.3</v>
      </c>
      <c r="F40" s="63">
        <f>+F39+F38+F37+F36+F35</f>
        <v>0</v>
      </c>
      <c r="G40" s="63">
        <f>+G39+G38+G37+G36+G35</f>
        <v>35813.48</v>
      </c>
      <c r="H40" s="63">
        <f>+H39+H38+H37+H36+H35</f>
        <v>0</v>
      </c>
      <c r="I40" s="63">
        <f>+I39+I38+I37+I36+I35</f>
        <v>46518.93</v>
      </c>
      <c r="J40" s="64">
        <f>+J39+J38+J37+J36+J35</f>
        <v>0</v>
      </c>
    </row>
    <row r="41" spans="1:10" ht="15">
      <c r="A41" s="29" t="s">
        <v>33</v>
      </c>
      <c r="B41" s="28" t="s">
        <v>32</v>
      </c>
      <c r="C41" s="70"/>
      <c r="D41" s="71"/>
      <c r="E41" s="71"/>
      <c r="F41" s="72"/>
      <c r="G41" s="72"/>
      <c r="H41" s="72"/>
      <c r="I41" s="73"/>
      <c r="J41" s="74"/>
    </row>
    <row r="42" spans="1:10" ht="15">
      <c r="A42" s="29" t="s">
        <v>34</v>
      </c>
      <c r="B42" s="28" t="s">
        <v>0</v>
      </c>
      <c r="C42" s="70"/>
      <c r="D42" s="71"/>
      <c r="E42" s="71">
        <v>42084.16</v>
      </c>
      <c r="F42" s="72"/>
      <c r="G42" s="72">
        <v>93379.42</v>
      </c>
      <c r="H42" s="72"/>
      <c r="I42" s="73">
        <v>186336.81</v>
      </c>
      <c r="J42" s="74"/>
    </row>
    <row r="43" spans="1:10" ht="15">
      <c r="A43" s="29" t="s">
        <v>35</v>
      </c>
      <c r="B43" s="28" t="s">
        <v>1</v>
      </c>
      <c r="C43" s="70"/>
      <c r="D43" s="71"/>
      <c r="E43" s="71"/>
      <c r="F43" s="72"/>
      <c r="G43" s="72">
        <v>32000</v>
      </c>
      <c r="H43" s="72"/>
      <c r="I43" s="73">
        <v>96734.15</v>
      </c>
      <c r="J43" s="74"/>
    </row>
    <row r="44" spans="1:10" ht="15">
      <c r="A44" s="29" t="s">
        <v>37</v>
      </c>
      <c r="B44" s="28" t="s">
        <v>36</v>
      </c>
      <c r="C44" s="65"/>
      <c r="D44" s="66"/>
      <c r="E44" s="66"/>
      <c r="F44" s="67"/>
      <c r="G44" s="67"/>
      <c r="H44" s="67"/>
      <c r="I44" s="68"/>
      <c r="J44" s="69"/>
    </row>
    <row r="45" spans="1:10" ht="15">
      <c r="A45" s="29" t="s">
        <v>38</v>
      </c>
      <c r="B45" s="28" t="s">
        <v>2</v>
      </c>
      <c r="C45" s="65">
        <v>3150</v>
      </c>
      <c r="D45" s="66"/>
      <c r="E45" s="66">
        <v>4182</v>
      </c>
      <c r="F45" s="67"/>
      <c r="G45" s="67">
        <v>6124.96</v>
      </c>
      <c r="H45" s="67"/>
      <c r="I45" s="68">
        <v>6124.96</v>
      </c>
      <c r="J45" s="69"/>
    </row>
    <row r="46" spans="1:10" ht="15">
      <c r="A46" s="31" t="s">
        <v>31</v>
      </c>
      <c r="B46" s="34" t="s">
        <v>118</v>
      </c>
      <c r="C46" s="62">
        <f>+C45+C44+C43+C42+C41</f>
        <v>3150</v>
      </c>
      <c r="D46" s="63">
        <f>+D45+D44+D43+D42+D41</f>
        <v>0</v>
      </c>
      <c r="E46" s="63">
        <f>+E45+E44+E43+E42+E41</f>
        <v>46266.16</v>
      </c>
      <c r="F46" s="63">
        <f>+F45+F44+F43+F42+F41</f>
        <v>0</v>
      </c>
      <c r="G46" s="63">
        <f>+G45+G44+G43+G42+G41</f>
        <v>131504.38</v>
      </c>
      <c r="H46" s="63">
        <f>+H45+H44+H43+H42+H41</f>
        <v>0</v>
      </c>
      <c r="I46" s="63">
        <f>+I45+I44+I43+I42+I41</f>
        <v>289195.92</v>
      </c>
      <c r="J46" s="64">
        <f>+J45+J44+J43+J42+J41</f>
        <v>0</v>
      </c>
    </row>
    <row r="47" spans="1:10" ht="15">
      <c r="A47" s="29" t="s">
        <v>41</v>
      </c>
      <c r="B47" s="28" t="s">
        <v>40</v>
      </c>
      <c r="C47" s="70"/>
      <c r="D47" s="71"/>
      <c r="E47" s="71"/>
      <c r="F47" s="72"/>
      <c r="G47" s="72"/>
      <c r="H47" s="72"/>
      <c r="I47" s="73"/>
      <c r="J47" s="74"/>
    </row>
    <row r="48" spans="1:10" ht="15">
      <c r="A48" s="29" t="s">
        <v>43</v>
      </c>
      <c r="B48" s="28" t="s">
        <v>42</v>
      </c>
      <c r="C48" s="70"/>
      <c r="D48" s="71"/>
      <c r="E48" s="71"/>
      <c r="F48" s="72"/>
      <c r="G48" s="72"/>
      <c r="H48" s="72"/>
      <c r="I48" s="73"/>
      <c r="J48" s="74"/>
    </row>
    <row r="49" spans="1:10" ht="15">
      <c r="A49" s="29" t="s">
        <v>45</v>
      </c>
      <c r="B49" s="28" t="s">
        <v>44</v>
      </c>
      <c r="C49" s="70"/>
      <c r="D49" s="71"/>
      <c r="E49" s="71"/>
      <c r="F49" s="72"/>
      <c r="G49" s="72"/>
      <c r="H49" s="72"/>
      <c r="I49" s="73"/>
      <c r="J49" s="74"/>
    </row>
    <row r="50" spans="1:10" ht="15">
      <c r="A50" s="29" t="s">
        <v>47</v>
      </c>
      <c r="B50" s="28" t="s">
        <v>46</v>
      </c>
      <c r="C50" s="75"/>
      <c r="D50" s="76"/>
      <c r="E50" s="76"/>
      <c r="F50" s="77"/>
      <c r="G50" s="77"/>
      <c r="H50" s="77"/>
      <c r="I50" s="78"/>
      <c r="J50" s="79"/>
    </row>
    <row r="51" spans="1:10" ht="15">
      <c r="A51" s="31" t="s">
        <v>39</v>
      </c>
      <c r="B51" s="32" t="s">
        <v>117</v>
      </c>
      <c r="C51" s="62">
        <f>+C50+C49+C48+C47</f>
        <v>0</v>
      </c>
      <c r="D51" s="63">
        <f>+D50+D49+D48+D47</f>
        <v>0</v>
      </c>
      <c r="E51" s="63">
        <f>+E50+E49+E48+E47</f>
        <v>0</v>
      </c>
      <c r="F51" s="63">
        <f>+F50+F49+F48+F47</f>
        <v>0</v>
      </c>
      <c r="G51" s="63">
        <f>+G50+G49+G48+G47</f>
        <v>0</v>
      </c>
      <c r="H51" s="63">
        <f>+H50+H49+H48+H47</f>
        <v>0</v>
      </c>
      <c r="I51" s="63">
        <f>+I50+I49+I48+I47</f>
        <v>0</v>
      </c>
      <c r="J51" s="64">
        <f>+J50+J49+J48+J47</f>
        <v>0</v>
      </c>
    </row>
    <row r="52" spans="1:10" ht="15">
      <c r="A52" s="29" t="s">
        <v>50</v>
      </c>
      <c r="B52" s="28" t="s">
        <v>49</v>
      </c>
      <c r="C52" s="75"/>
      <c r="D52" s="76"/>
      <c r="E52" s="76"/>
      <c r="F52" s="77"/>
      <c r="G52" s="77"/>
      <c r="H52" s="77"/>
      <c r="I52" s="78"/>
      <c r="J52" s="79"/>
    </row>
    <row r="53" spans="1:10" ht="15">
      <c r="A53" s="29" t="s">
        <v>52</v>
      </c>
      <c r="B53" s="28" t="s">
        <v>51</v>
      </c>
      <c r="C53" s="75"/>
      <c r="D53" s="76"/>
      <c r="E53" s="76"/>
      <c r="F53" s="77"/>
      <c r="G53" s="77"/>
      <c r="H53" s="77"/>
      <c r="I53" s="78"/>
      <c r="J53" s="79"/>
    </row>
    <row r="54" spans="1:10" ht="15">
      <c r="A54" s="29" t="s">
        <v>54</v>
      </c>
      <c r="B54" s="28" t="s">
        <v>53</v>
      </c>
      <c r="C54" s="75"/>
      <c r="D54" s="76"/>
      <c r="E54" s="76"/>
      <c r="F54" s="77"/>
      <c r="G54" s="77"/>
      <c r="H54" s="77"/>
      <c r="I54" s="78"/>
      <c r="J54" s="79"/>
    </row>
    <row r="55" spans="1:10" ht="15">
      <c r="A55" s="29" t="s">
        <v>56</v>
      </c>
      <c r="B55" s="28" t="s">
        <v>55</v>
      </c>
      <c r="C55" s="75"/>
      <c r="D55" s="76"/>
      <c r="E55" s="76"/>
      <c r="F55" s="77"/>
      <c r="G55" s="77"/>
      <c r="H55" s="77"/>
      <c r="I55" s="78"/>
      <c r="J55" s="79"/>
    </row>
    <row r="56" spans="1:10" ht="15">
      <c r="A56" s="31" t="s">
        <v>48</v>
      </c>
      <c r="B56" s="34" t="s">
        <v>116</v>
      </c>
      <c r="C56" s="62">
        <f>+C55+C54+C53+C52</f>
        <v>0</v>
      </c>
      <c r="D56" s="63">
        <f>+D55+D54+D53+D52</f>
        <v>0</v>
      </c>
      <c r="E56" s="63">
        <f>+E55+E54+E53+E52</f>
        <v>0</v>
      </c>
      <c r="F56" s="63">
        <f>+F55+F54+F53+F52</f>
        <v>0</v>
      </c>
      <c r="G56" s="63">
        <f>+G55+G54+G53+G52</f>
        <v>0</v>
      </c>
      <c r="H56" s="63">
        <f>+H55+H54+H53+H52</f>
        <v>0</v>
      </c>
      <c r="I56" s="63">
        <f>+I55+I54+I53+I52</f>
        <v>0</v>
      </c>
      <c r="J56" s="64">
        <f>+J55+J54+J53+J52</f>
        <v>0</v>
      </c>
    </row>
    <row r="57" spans="1:10" ht="15">
      <c r="A57" s="29" t="s">
        <v>59</v>
      </c>
      <c r="B57" s="28" t="s">
        <v>58</v>
      </c>
      <c r="C57" s="75">
        <v>19705.67</v>
      </c>
      <c r="D57" s="76"/>
      <c r="E57" s="76">
        <v>34475.06</v>
      </c>
      <c r="F57" s="77"/>
      <c r="G57" s="77">
        <v>64501.12</v>
      </c>
      <c r="H57" s="77"/>
      <c r="I57" s="78">
        <v>109595.79</v>
      </c>
      <c r="J57" s="79"/>
    </row>
    <row r="58" spans="1:10" ht="15">
      <c r="A58" s="29" t="s">
        <v>61</v>
      </c>
      <c r="B58" s="28" t="s">
        <v>60</v>
      </c>
      <c r="C58" s="75"/>
      <c r="D58" s="76"/>
      <c r="E58" s="76"/>
      <c r="F58" s="77"/>
      <c r="G58" s="77"/>
      <c r="H58" s="77"/>
      <c r="I58" s="78"/>
      <c r="J58" s="79"/>
    </row>
    <row r="59" spans="1:10" ht="15.75">
      <c r="A59" s="31" t="s">
        <v>57</v>
      </c>
      <c r="B59" s="32" t="s">
        <v>115</v>
      </c>
      <c r="C59" s="62">
        <f>+C58+C57</f>
        <v>19705.67</v>
      </c>
      <c r="D59" s="63">
        <f>+D58+D57</f>
        <v>0</v>
      </c>
      <c r="E59" s="63">
        <f>+E58+E57</f>
        <v>34475.06</v>
      </c>
      <c r="F59" s="63">
        <f>+F58+F57</f>
        <v>0</v>
      </c>
      <c r="G59" s="63">
        <f>+G58+G57</f>
        <v>64501.12</v>
      </c>
      <c r="H59" s="63">
        <f>+H58+H57</f>
        <v>0</v>
      </c>
      <c r="I59" s="63">
        <f>+I58+I57</f>
        <v>109595.79</v>
      </c>
      <c r="J59" s="64">
        <f>+J58+J57</f>
        <v>0</v>
      </c>
    </row>
    <row r="60" spans="1:10" ht="18.75">
      <c r="A60" s="36" t="s">
        <v>121</v>
      </c>
      <c r="B60" s="37" t="s">
        <v>144</v>
      </c>
      <c r="C60" s="80"/>
      <c r="D60" s="81">
        <v>0</v>
      </c>
      <c r="E60" s="81"/>
      <c r="F60" s="81">
        <v>0</v>
      </c>
      <c r="G60" s="82"/>
      <c r="H60" s="82">
        <v>0</v>
      </c>
      <c r="I60" s="82"/>
      <c r="J60" s="83">
        <v>0</v>
      </c>
    </row>
    <row r="61" spans="1:10" s="23" customFormat="1" ht="16.5">
      <c r="A61" s="187" t="s">
        <v>155</v>
      </c>
      <c r="B61" s="188"/>
      <c r="C61" s="84">
        <f>+C60+C59+C56+C51+C46+C40+C34+C30</f>
        <v>91633.63</v>
      </c>
      <c r="D61" s="85">
        <f>D60+D59+D56+D51+D46+D40+D34+D30</f>
        <v>0</v>
      </c>
      <c r="E61" s="85">
        <f>E60+E59+E56+E51+E46+E40+E34+E30</f>
        <v>276687.13</v>
      </c>
      <c r="F61" s="85">
        <f>F60+F59+F56+F51+F46+F40+F34+F30</f>
        <v>0</v>
      </c>
      <c r="G61" s="85">
        <f>G60+G59+G56+G51+G46+G40+G34+G30</f>
        <v>432198.02</v>
      </c>
      <c r="H61" s="85">
        <f>H60+H59+H56+H51+H46+H40+H34+H30</f>
        <v>0</v>
      </c>
      <c r="I61" s="85">
        <f>I60+I59+I56+I51+I46+I40+I34+I30</f>
        <v>813711.39</v>
      </c>
      <c r="J61" s="86">
        <f>J60+J59+J56+J51+J46+J40+J34+J30</f>
        <v>0</v>
      </c>
    </row>
    <row r="62" spans="1:10" ht="16.5">
      <c r="A62" s="193" t="s">
        <v>160</v>
      </c>
      <c r="B62" s="194"/>
      <c r="C62" s="2"/>
      <c r="D62" s="87">
        <v>0</v>
      </c>
      <c r="E62" s="3"/>
      <c r="F62" s="87">
        <v>0</v>
      </c>
      <c r="G62" s="3"/>
      <c r="H62" s="87">
        <v>0</v>
      </c>
      <c r="I62" s="3"/>
      <c r="J62" s="89">
        <v>0</v>
      </c>
    </row>
    <row r="63" spans="1:10" ht="16.5">
      <c r="A63" s="187" t="s">
        <v>133</v>
      </c>
      <c r="B63" s="188"/>
      <c r="C63" s="84">
        <f>+C61+C14</f>
        <v>179328.89</v>
      </c>
      <c r="D63" s="85">
        <f>+D61+D14</f>
        <v>203700.65</v>
      </c>
      <c r="E63" s="85">
        <f>+E61+C14</f>
        <v>364382.39</v>
      </c>
      <c r="F63" s="85">
        <f>+F61+D14</f>
        <v>203700.65</v>
      </c>
      <c r="G63" s="85">
        <f>+G61+C14</f>
        <v>519893.28</v>
      </c>
      <c r="H63" s="85">
        <f>+H61+D14</f>
        <v>203700.65</v>
      </c>
      <c r="I63" s="85">
        <f>+I61+C14</f>
        <v>901406.65</v>
      </c>
      <c r="J63" s="86">
        <f>+J61+D14</f>
        <v>203700.65</v>
      </c>
    </row>
    <row r="64" spans="1:10" ht="16.5">
      <c r="A64" s="193" t="s">
        <v>161</v>
      </c>
      <c r="B64" s="194"/>
      <c r="C64" s="2"/>
      <c r="D64" s="88">
        <f>+D62+$D15</f>
        <v>110649.54</v>
      </c>
      <c r="E64" s="3"/>
      <c r="F64" s="88">
        <f>+F62+$D15</f>
        <v>110649.54</v>
      </c>
      <c r="G64" s="3"/>
      <c r="H64" s="88">
        <f>+H62+$D15</f>
        <v>110649.54</v>
      </c>
      <c r="I64" s="3"/>
      <c r="J64" s="88">
        <f>+J62+$D15</f>
        <v>110649.54</v>
      </c>
    </row>
    <row r="65" spans="1:10" ht="18.95" customHeight="1">
      <c r="A65" s="6"/>
      <c r="B65" s="39"/>
      <c r="C65" s="38"/>
      <c r="D65" s="38"/>
      <c r="E65" s="38"/>
      <c r="F65" s="38"/>
      <c r="G65" s="38"/>
      <c r="H65" s="38"/>
      <c r="I65" s="38"/>
      <c r="J65" s="38"/>
    </row>
    <row r="66" spans="1:10" ht="21" customHeight="1">
      <c r="A66" s="195" t="s">
        <v>130</v>
      </c>
      <c r="B66" s="184" t="s">
        <v>131</v>
      </c>
      <c r="C66" s="182" t="s">
        <v>122</v>
      </c>
      <c r="D66" s="182"/>
      <c r="E66" s="182"/>
      <c r="F66" s="182"/>
      <c r="G66" s="182"/>
      <c r="H66" s="182"/>
      <c r="I66" s="182"/>
      <c r="J66" s="183"/>
    </row>
    <row r="67" spans="1:10" ht="33" customHeight="1">
      <c r="A67" s="196"/>
      <c r="B67" s="185"/>
      <c r="C67" s="209" t="s">
        <v>177</v>
      </c>
      <c r="D67" s="210"/>
      <c r="E67" s="203" t="s">
        <v>178</v>
      </c>
      <c r="F67" s="204"/>
      <c r="G67" s="205" t="s">
        <v>179</v>
      </c>
      <c r="H67" s="204"/>
      <c r="I67" s="205" t="s">
        <v>180</v>
      </c>
      <c r="J67" s="206"/>
    </row>
    <row r="68" spans="1:10" ht="37.5" customHeight="1">
      <c r="A68" s="197"/>
      <c r="B68" s="186"/>
      <c r="C68" s="15" t="s">
        <v>143</v>
      </c>
      <c r="D68" s="14" t="s">
        <v>182</v>
      </c>
      <c r="E68" s="15" t="s">
        <v>143</v>
      </c>
      <c r="F68" s="14" t="s">
        <v>156</v>
      </c>
      <c r="G68" s="15" t="s">
        <v>143</v>
      </c>
      <c r="H68" s="14" t="s">
        <v>156</v>
      </c>
      <c r="I68" s="15" t="s">
        <v>143</v>
      </c>
      <c r="J68" s="16" t="s">
        <v>4</v>
      </c>
    </row>
    <row r="69" spans="1:10" ht="15.75">
      <c r="A69" s="29" t="s">
        <v>64</v>
      </c>
      <c r="B69" s="28" t="s">
        <v>63</v>
      </c>
      <c r="C69" s="90">
        <v>29564.43</v>
      </c>
      <c r="D69" s="91"/>
      <c r="E69" s="91">
        <v>51802.31</v>
      </c>
      <c r="F69" s="91"/>
      <c r="G69" s="91">
        <v>75513.36</v>
      </c>
      <c r="H69" s="91"/>
      <c r="I69" s="91">
        <v>109607.69</v>
      </c>
      <c r="J69" s="92"/>
    </row>
    <row r="70" spans="1:10" ht="15">
      <c r="A70" s="29" t="s">
        <v>66</v>
      </c>
      <c r="B70" s="28" t="s">
        <v>65</v>
      </c>
      <c r="C70" s="93">
        <v>2060</v>
      </c>
      <c r="D70" s="94"/>
      <c r="E70" s="94">
        <v>4185.34</v>
      </c>
      <c r="F70" s="94"/>
      <c r="G70" s="94">
        <v>6411.34</v>
      </c>
      <c r="H70" s="94"/>
      <c r="I70" s="94">
        <v>9746.34</v>
      </c>
      <c r="J70" s="95"/>
    </row>
    <row r="71" spans="1:10" ht="15">
      <c r="A71" s="29" t="s">
        <v>68</v>
      </c>
      <c r="B71" s="28" t="s">
        <v>67</v>
      </c>
      <c r="C71" s="96">
        <v>72235.59</v>
      </c>
      <c r="D71" s="97"/>
      <c r="E71" s="97">
        <v>110357.55</v>
      </c>
      <c r="F71" s="97"/>
      <c r="G71" s="97">
        <v>164296.64</v>
      </c>
      <c r="H71" s="97"/>
      <c r="I71" s="97">
        <v>234091.17</v>
      </c>
      <c r="J71" s="98"/>
    </row>
    <row r="72" spans="1:10" ht="15">
      <c r="A72" s="29" t="s">
        <v>69</v>
      </c>
      <c r="B72" s="28" t="s">
        <v>14</v>
      </c>
      <c r="C72" s="93">
        <v>5702.23</v>
      </c>
      <c r="D72" s="94"/>
      <c r="E72" s="94">
        <v>12823.37</v>
      </c>
      <c r="F72" s="94"/>
      <c r="G72" s="94">
        <v>16792.97</v>
      </c>
      <c r="H72" s="94"/>
      <c r="I72" s="94">
        <v>25163.74</v>
      </c>
      <c r="J72" s="95"/>
    </row>
    <row r="73" spans="1:10" ht="15">
      <c r="A73" s="29" t="s">
        <v>71</v>
      </c>
      <c r="B73" s="28" t="s">
        <v>70</v>
      </c>
      <c r="C73" s="93"/>
      <c r="D73" s="94"/>
      <c r="E73" s="94"/>
      <c r="F73" s="94"/>
      <c r="G73" s="94"/>
      <c r="H73" s="94"/>
      <c r="I73" s="94"/>
      <c r="J73" s="95"/>
    </row>
    <row r="74" spans="1:10" ht="15">
      <c r="A74" s="29" t="s">
        <v>72</v>
      </c>
      <c r="B74" s="28" t="s">
        <v>12</v>
      </c>
      <c r="C74" s="96"/>
      <c r="D74" s="97"/>
      <c r="E74" s="97"/>
      <c r="F74" s="97"/>
      <c r="G74" s="97"/>
      <c r="H74" s="97"/>
      <c r="I74" s="97"/>
      <c r="J74" s="98"/>
    </row>
    <row r="75" spans="1:10" ht="15">
      <c r="A75" s="29" t="s">
        <v>74</v>
      </c>
      <c r="B75" s="28" t="s">
        <v>73</v>
      </c>
      <c r="C75" s="96">
        <v>700</v>
      </c>
      <c r="D75" s="97"/>
      <c r="E75" s="97">
        <v>15211.83</v>
      </c>
      <c r="F75" s="97"/>
      <c r="G75" s="97">
        <v>15211.83</v>
      </c>
      <c r="H75" s="97"/>
      <c r="I75" s="97">
        <v>29392.05</v>
      </c>
      <c r="J75" s="98"/>
    </row>
    <row r="76" spans="1:10" ht="15">
      <c r="A76" s="29" t="s">
        <v>76</v>
      </c>
      <c r="B76" s="28" t="s">
        <v>75</v>
      </c>
      <c r="C76" s="93"/>
      <c r="D76" s="94"/>
      <c r="E76" s="94"/>
      <c r="F76" s="94"/>
      <c r="G76" s="94"/>
      <c r="H76" s="94"/>
      <c r="I76" s="94"/>
      <c r="J76" s="95"/>
    </row>
    <row r="77" spans="1:10" ht="15">
      <c r="A77" s="29" t="s">
        <v>78</v>
      </c>
      <c r="B77" s="28" t="s">
        <v>77</v>
      </c>
      <c r="C77" s="93"/>
      <c r="D77" s="94"/>
      <c r="E77" s="94"/>
      <c r="F77" s="94"/>
      <c r="G77" s="94"/>
      <c r="H77" s="94"/>
      <c r="I77" s="94"/>
      <c r="J77" s="95"/>
    </row>
    <row r="78" spans="1:10" ht="15">
      <c r="A78" s="29" t="s">
        <v>80</v>
      </c>
      <c r="B78" s="28" t="s">
        <v>79</v>
      </c>
      <c r="C78" s="93"/>
      <c r="D78" s="94"/>
      <c r="E78" s="94"/>
      <c r="F78" s="94"/>
      <c r="G78" s="94"/>
      <c r="H78" s="94"/>
      <c r="I78" s="94"/>
      <c r="J78" s="95"/>
    </row>
    <row r="79" spans="1:10" ht="15">
      <c r="A79" s="31" t="s">
        <v>62</v>
      </c>
      <c r="B79" s="34" t="s">
        <v>127</v>
      </c>
      <c r="C79" s="99">
        <f>SUM(C69:C78)</f>
        <v>110262.25</v>
      </c>
      <c r="D79" s="100">
        <f>SUM(D69:D78)</f>
        <v>0</v>
      </c>
      <c r="E79" s="100">
        <f>SUM(E69:E78)</f>
        <v>194380.4</v>
      </c>
      <c r="F79" s="100">
        <f>SUM(F69:F78)</f>
        <v>0</v>
      </c>
      <c r="G79" s="100">
        <f>SUM(G69:G78)</f>
        <v>278226.14</v>
      </c>
      <c r="H79" s="100">
        <f>SUM(H69:H78)</f>
        <v>0</v>
      </c>
      <c r="I79" s="100">
        <f>SUM(I69:I78)</f>
        <v>408000.99</v>
      </c>
      <c r="J79" s="101">
        <f>SUM(J69:J78)</f>
        <v>0</v>
      </c>
    </row>
    <row r="80" spans="1:10" ht="15">
      <c r="A80" s="29" t="s">
        <v>83</v>
      </c>
      <c r="B80" s="28" t="s">
        <v>82</v>
      </c>
      <c r="C80" s="102"/>
      <c r="D80" s="103"/>
      <c r="E80" s="94"/>
      <c r="F80" s="94"/>
      <c r="G80" s="94"/>
      <c r="H80" s="94"/>
      <c r="I80" s="94"/>
      <c r="J80" s="95"/>
    </row>
    <row r="81" spans="1:10" ht="15">
      <c r="A81" s="29" t="s">
        <v>85</v>
      </c>
      <c r="B81" s="28" t="s">
        <v>84</v>
      </c>
      <c r="C81" s="96">
        <v>3893.76</v>
      </c>
      <c r="D81" s="97"/>
      <c r="E81" s="97">
        <v>34245.39</v>
      </c>
      <c r="F81" s="97"/>
      <c r="G81" s="97">
        <v>135288.44</v>
      </c>
      <c r="H81" s="97"/>
      <c r="I81" s="97">
        <v>310621.04</v>
      </c>
      <c r="J81" s="98"/>
    </row>
    <row r="82" spans="1:10" ht="15">
      <c r="A82" s="29" t="s">
        <v>86</v>
      </c>
      <c r="B82" s="28" t="s">
        <v>0</v>
      </c>
      <c r="C82" s="93"/>
      <c r="D82" s="94"/>
      <c r="E82" s="94"/>
      <c r="F82" s="94"/>
      <c r="G82" s="94"/>
      <c r="H82" s="94"/>
      <c r="I82" s="94"/>
      <c r="J82" s="95"/>
    </row>
    <row r="83" spans="1:10" ht="15">
      <c r="A83" s="29" t="s">
        <v>87</v>
      </c>
      <c r="B83" s="28" t="s">
        <v>1</v>
      </c>
      <c r="C83" s="93"/>
      <c r="D83" s="94"/>
      <c r="E83" s="94"/>
      <c r="F83" s="94"/>
      <c r="G83" s="94"/>
      <c r="H83" s="94"/>
      <c r="I83" s="94"/>
      <c r="J83" s="95"/>
    </row>
    <row r="84" spans="1:10" ht="15">
      <c r="A84" s="29" t="s">
        <v>89</v>
      </c>
      <c r="B84" s="28" t="s">
        <v>88</v>
      </c>
      <c r="C84" s="104"/>
      <c r="D84" s="105"/>
      <c r="E84" s="105"/>
      <c r="F84" s="105"/>
      <c r="G84" s="105"/>
      <c r="H84" s="105"/>
      <c r="I84" s="105"/>
      <c r="J84" s="106"/>
    </row>
    <row r="85" spans="1:10" ht="15">
      <c r="A85" s="31" t="s">
        <v>81</v>
      </c>
      <c r="B85" s="34" t="s">
        <v>126</v>
      </c>
      <c r="C85" s="99">
        <f>SUM(C80:C84)</f>
        <v>3893.76</v>
      </c>
      <c r="D85" s="100">
        <f>SUM(D80:D84)</f>
        <v>0</v>
      </c>
      <c r="E85" s="100">
        <f>SUM(E80:E84)</f>
        <v>34245.39</v>
      </c>
      <c r="F85" s="100">
        <f>SUM(F80:F84)</f>
        <v>0</v>
      </c>
      <c r="G85" s="100">
        <f>SUM(G80:G84)</f>
        <v>135288.44</v>
      </c>
      <c r="H85" s="100">
        <f>SUM(H80:H84)</f>
        <v>0</v>
      </c>
      <c r="I85" s="100">
        <f>SUM(I80:I84)</f>
        <v>310621.04</v>
      </c>
      <c r="J85" s="101">
        <f>SUM(J80:J84)</f>
        <v>0</v>
      </c>
    </row>
    <row r="86" spans="1:10" ht="15">
      <c r="A86" s="29" t="s">
        <v>92</v>
      </c>
      <c r="B86" s="28" t="s">
        <v>91</v>
      </c>
      <c r="C86" s="107"/>
      <c r="D86" s="108"/>
      <c r="E86" s="108"/>
      <c r="F86" s="108"/>
      <c r="G86" s="108"/>
      <c r="H86" s="108"/>
      <c r="I86" s="108"/>
      <c r="J86" s="109"/>
    </row>
    <row r="87" spans="1:10" ht="15">
      <c r="A87" s="29" t="s">
        <v>94</v>
      </c>
      <c r="B87" s="28" t="s">
        <v>93</v>
      </c>
      <c r="C87" s="107"/>
      <c r="D87" s="108"/>
      <c r="E87" s="108"/>
      <c r="F87" s="108"/>
      <c r="G87" s="108"/>
      <c r="H87" s="108"/>
      <c r="I87" s="108"/>
      <c r="J87" s="109"/>
    </row>
    <row r="88" spans="1:10" ht="15">
      <c r="A88" s="29" t="s">
        <v>96</v>
      </c>
      <c r="B88" s="28" t="s">
        <v>95</v>
      </c>
      <c r="C88" s="107"/>
      <c r="D88" s="108"/>
      <c r="E88" s="108"/>
      <c r="F88" s="108"/>
      <c r="G88" s="108"/>
      <c r="H88" s="108"/>
      <c r="I88" s="108"/>
      <c r="J88" s="109"/>
    </row>
    <row r="89" spans="1:10" ht="15">
      <c r="A89" s="29" t="s">
        <v>98</v>
      </c>
      <c r="B89" s="28" t="s">
        <v>97</v>
      </c>
      <c r="C89" s="93"/>
      <c r="D89" s="94"/>
      <c r="E89" s="94"/>
      <c r="F89" s="94"/>
      <c r="G89" s="94"/>
      <c r="H89" s="94"/>
      <c r="I89" s="94"/>
      <c r="J89" s="95"/>
    </row>
    <row r="90" spans="1:10" ht="15">
      <c r="A90" s="31" t="s">
        <v>90</v>
      </c>
      <c r="B90" s="34" t="s">
        <v>125</v>
      </c>
      <c r="C90" s="99">
        <f>SUM(C86:C89)</f>
        <v>0</v>
      </c>
      <c r="D90" s="110">
        <f>SUM(D86:D89)</f>
        <v>0</v>
      </c>
      <c r="E90" s="110">
        <f>SUM(E86:E89)</f>
        <v>0</v>
      </c>
      <c r="F90" s="110">
        <f>SUM(F86:F89)</f>
        <v>0</v>
      </c>
      <c r="G90" s="110">
        <f>SUM(G86:G89)</f>
        <v>0</v>
      </c>
      <c r="H90" s="110">
        <f>SUM(H86:H89)</f>
        <v>0</v>
      </c>
      <c r="I90" s="110">
        <f>SUM(I86:I89)</f>
        <v>0</v>
      </c>
      <c r="J90" s="111">
        <f>SUM(J86:J89)</f>
        <v>0</v>
      </c>
    </row>
    <row r="91" spans="1:10" ht="15">
      <c r="A91" s="29" t="s">
        <v>101</v>
      </c>
      <c r="B91" s="28" t="s">
        <v>100</v>
      </c>
      <c r="C91" s="107"/>
      <c r="D91" s="108"/>
      <c r="E91" s="108"/>
      <c r="F91" s="108"/>
      <c r="G91" s="108"/>
      <c r="H91" s="108"/>
      <c r="I91" s="108"/>
      <c r="J91" s="109"/>
    </row>
    <row r="92" spans="1:10" ht="15">
      <c r="A92" s="29" t="s">
        <v>103</v>
      </c>
      <c r="B92" s="28" t="s">
        <v>102</v>
      </c>
      <c r="C92" s="107"/>
      <c r="D92" s="108"/>
      <c r="E92" s="108"/>
      <c r="F92" s="108"/>
      <c r="G92" s="108"/>
      <c r="H92" s="108"/>
      <c r="I92" s="108"/>
      <c r="J92" s="109"/>
    </row>
    <row r="93" spans="1:10" ht="15">
      <c r="A93" s="29" t="s">
        <v>105</v>
      </c>
      <c r="B93" s="28" t="s">
        <v>104</v>
      </c>
      <c r="C93" s="107">
        <v>1271.25</v>
      </c>
      <c r="D93" s="108"/>
      <c r="E93" s="108">
        <v>14658.65</v>
      </c>
      <c r="F93" s="108"/>
      <c r="G93" s="108">
        <v>14658.65</v>
      </c>
      <c r="H93" s="108"/>
      <c r="I93" s="108">
        <v>26406.41</v>
      </c>
      <c r="J93" s="109"/>
    </row>
    <row r="94" spans="1:10" ht="15">
      <c r="A94" s="29" t="s">
        <v>107</v>
      </c>
      <c r="B94" s="28" t="s">
        <v>106</v>
      </c>
      <c r="C94" s="107"/>
      <c r="D94" s="108"/>
      <c r="E94" s="108"/>
      <c r="F94" s="108"/>
      <c r="G94" s="108"/>
      <c r="H94" s="108"/>
      <c r="I94" s="108"/>
      <c r="J94" s="109"/>
    </row>
    <row r="95" spans="1:10" ht="15">
      <c r="A95" s="29" t="s">
        <v>109</v>
      </c>
      <c r="B95" s="28" t="s">
        <v>108</v>
      </c>
      <c r="C95" s="107"/>
      <c r="D95" s="108"/>
      <c r="E95" s="108"/>
      <c r="F95" s="108"/>
      <c r="G95" s="108"/>
      <c r="H95" s="108"/>
      <c r="I95" s="108"/>
      <c r="J95" s="109"/>
    </row>
    <row r="96" spans="1:10" ht="15">
      <c r="A96" s="31" t="s">
        <v>99</v>
      </c>
      <c r="B96" s="34" t="s">
        <v>124</v>
      </c>
      <c r="C96" s="112">
        <f>SUM(C91:C95)</f>
        <v>1271.25</v>
      </c>
      <c r="D96" s="110">
        <f>SUM(D91:D95)</f>
        <v>0</v>
      </c>
      <c r="E96" s="110">
        <f>SUM(E91:E95)</f>
        <v>14658.65</v>
      </c>
      <c r="F96" s="110">
        <f>SUM(F91:F95)</f>
        <v>0</v>
      </c>
      <c r="G96" s="110">
        <f>SUM(G91:G95)</f>
        <v>14658.65</v>
      </c>
      <c r="H96" s="110">
        <f>SUM(H91:H95)</f>
        <v>0</v>
      </c>
      <c r="I96" s="110">
        <f>SUM(I91:I95)</f>
        <v>26406.41</v>
      </c>
      <c r="J96" s="111">
        <f>SUM(J91:J95)</f>
        <v>0</v>
      </c>
    </row>
    <row r="97" spans="1:10" ht="30">
      <c r="A97" s="31" t="s">
        <v>168</v>
      </c>
      <c r="B97" s="40" t="s">
        <v>128</v>
      </c>
      <c r="C97" s="113"/>
      <c r="D97" s="114"/>
      <c r="E97" s="114"/>
      <c r="F97" s="114"/>
      <c r="G97" s="114"/>
      <c r="H97" s="114"/>
      <c r="I97" s="114"/>
      <c r="J97" s="115"/>
    </row>
    <row r="98" spans="1:10" ht="15">
      <c r="A98" s="29" t="s">
        <v>112</v>
      </c>
      <c r="B98" s="28" t="s">
        <v>111</v>
      </c>
      <c r="C98" s="107">
        <v>14992.65</v>
      </c>
      <c r="D98" s="108"/>
      <c r="E98" s="108">
        <v>26710.75</v>
      </c>
      <c r="F98" s="108"/>
      <c r="G98" s="108">
        <v>49766.9</v>
      </c>
      <c r="H98" s="108"/>
      <c r="I98" s="108">
        <v>103426.74</v>
      </c>
      <c r="J98" s="109"/>
    </row>
    <row r="99" spans="1:10" ht="15">
      <c r="A99" s="29" t="s">
        <v>114</v>
      </c>
      <c r="B99" s="28" t="s">
        <v>113</v>
      </c>
      <c r="C99" s="107">
        <v>83.95</v>
      </c>
      <c r="D99" s="108"/>
      <c r="E99" s="108">
        <v>268.64</v>
      </c>
      <c r="F99" s="108"/>
      <c r="G99" s="108">
        <v>3490.09</v>
      </c>
      <c r="H99" s="108"/>
      <c r="I99" s="108">
        <v>8708.36</v>
      </c>
      <c r="J99" s="109"/>
    </row>
    <row r="100" spans="1:10" ht="15.75">
      <c r="A100" s="31" t="s">
        <v>110</v>
      </c>
      <c r="B100" s="34" t="s">
        <v>123</v>
      </c>
      <c r="C100" s="116">
        <f>+C98+C99</f>
        <v>15076.6</v>
      </c>
      <c r="D100" s="117">
        <f>+D98+D99</f>
        <v>0</v>
      </c>
      <c r="E100" s="117">
        <f>+E98+E99</f>
        <v>26979.39</v>
      </c>
      <c r="F100" s="117">
        <f>+F98+F99</f>
        <v>0</v>
      </c>
      <c r="G100" s="117">
        <f>+G98+G99</f>
        <v>53256.99</v>
      </c>
      <c r="H100" s="117">
        <f>+H98+H99</f>
        <v>0</v>
      </c>
      <c r="I100" s="117">
        <f>+I98+I99</f>
        <v>112135.1</v>
      </c>
      <c r="J100" s="118">
        <f>+J98+J99</f>
        <v>0</v>
      </c>
    </row>
    <row r="101" spans="1:10" ht="18.75">
      <c r="A101" s="41" t="s">
        <v>137</v>
      </c>
      <c r="B101" s="37" t="s">
        <v>144</v>
      </c>
      <c r="C101" s="119"/>
      <c r="D101" s="120">
        <v>0</v>
      </c>
      <c r="E101" s="120"/>
      <c r="F101" s="120">
        <v>0</v>
      </c>
      <c r="G101" s="120"/>
      <c r="H101" s="120">
        <v>0</v>
      </c>
      <c r="I101" s="120"/>
      <c r="J101" s="121">
        <v>0</v>
      </c>
    </row>
    <row r="102" spans="1:10" ht="16.5">
      <c r="A102" s="193" t="s">
        <v>132</v>
      </c>
      <c r="B102" s="194"/>
      <c r="C102" s="122">
        <f>+C101+C100+C97+C96+C90+C85+C79</f>
        <v>130503.86</v>
      </c>
      <c r="D102" s="123">
        <f>+D101+D100+D97+D96+D90+D85+D79</f>
        <v>0</v>
      </c>
      <c r="E102" s="123">
        <f>+E101+E100+E97+E96+E90+E85+E79</f>
        <v>270263.83</v>
      </c>
      <c r="F102" s="123">
        <f>+F101+F100+F97+F96+F90+F85+F79</f>
        <v>0</v>
      </c>
      <c r="G102" s="123">
        <f>+G101+G100+G97+G96+G90+G85+G79</f>
        <v>481430.22</v>
      </c>
      <c r="H102" s="123">
        <f>+H101+H100+H97+H96+H90+H85+H79</f>
        <v>0</v>
      </c>
      <c r="I102" s="123">
        <f>+I101+I100+I97+I96+I90+I85+I79</f>
        <v>857163.54</v>
      </c>
      <c r="J102" s="124">
        <f>+J101+J100+J97+J96+J90+J85+J79</f>
        <v>0</v>
      </c>
    </row>
    <row r="103" spans="1:10" ht="16.5">
      <c r="A103" s="193" t="s">
        <v>162</v>
      </c>
      <c r="B103" s="194"/>
      <c r="C103" s="2"/>
      <c r="D103" s="87">
        <v>0</v>
      </c>
      <c r="E103" s="3"/>
      <c r="F103" s="87">
        <v>0</v>
      </c>
      <c r="G103" s="3"/>
      <c r="H103" s="87">
        <v>0</v>
      </c>
      <c r="I103" s="3"/>
      <c r="J103" s="89">
        <v>0</v>
      </c>
    </row>
    <row r="104" spans="1:10" ht="16.5">
      <c r="A104" s="17"/>
      <c r="B104" s="42"/>
      <c r="C104" s="43"/>
      <c r="D104" s="43"/>
      <c r="E104" s="43"/>
      <c r="F104" s="43"/>
      <c r="G104" s="43"/>
      <c r="H104" s="43"/>
      <c r="I104" s="43"/>
      <c r="J104" s="44"/>
    </row>
    <row r="105" spans="1:10" ht="16.5">
      <c r="A105" s="45"/>
      <c r="B105" s="46" t="s">
        <v>129</v>
      </c>
      <c r="C105" s="123">
        <f>+C63-C102</f>
        <v>48825.03</v>
      </c>
      <c r="D105" s="123">
        <f>+D63-D102</f>
        <v>203700.65</v>
      </c>
      <c r="E105" s="123">
        <f>+E63-E102</f>
        <v>94118.5600000001</v>
      </c>
      <c r="F105" s="123">
        <f>+F63-F102</f>
        <v>203700.65</v>
      </c>
      <c r="G105" s="123">
        <f>+G63-G102</f>
        <v>38463.0599999999</v>
      </c>
      <c r="H105" s="123">
        <f>+H63-H102</f>
        <v>203700.65</v>
      </c>
      <c r="I105" s="123">
        <f>+I63-I102</f>
        <v>44243.11</v>
      </c>
      <c r="J105" s="124">
        <f>+J63-J102</f>
        <v>203700.65</v>
      </c>
    </row>
    <row r="106" spans="1:10" s="23" customFormat="1" ht="16.5">
      <c r="A106" s="45"/>
      <c r="B106" s="46" t="s">
        <v>163</v>
      </c>
      <c r="C106" s="4"/>
      <c r="D106" s="127">
        <f>+D64-D103</f>
        <v>110649.54</v>
      </c>
      <c r="E106" s="5"/>
      <c r="F106" s="127">
        <f>+F64-F103</f>
        <v>110649.54</v>
      </c>
      <c r="G106" s="5"/>
      <c r="H106" s="127">
        <f>+H64-H103</f>
        <v>110649.54</v>
      </c>
      <c r="I106" s="5"/>
      <c r="J106" s="125">
        <f>+J64-J103</f>
        <v>110649.54</v>
      </c>
    </row>
    <row r="107" spans="1:10" s="23" customFormat="1" ht="16.5">
      <c r="A107" s="47"/>
      <c r="B107" s="46" t="s">
        <v>134</v>
      </c>
      <c r="C107" s="123">
        <v>0</v>
      </c>
      <c r="D107" s="123">
        <f>IF(D105&lt;0,-D105,0)</f>
        <v>0</v>
      </c>
      <c r="E107" s="123">
        <v>0</v>
      </c>
      <c r="F107" s="123">
        <f>IF(F105&lt;0,-F105,0)</f>
        <v>0</v>
      </c>
      <c r="G107" s="123">
        <v>0</v>
      </c>
      <c r="H107" s="123">
        <f>IF(H105&lt;0,-H105,0)</f>
        <v>0</v>
      </c>
      <c r="I107" s="123">
        <v>0</v>
      </c>
      <c r="J107" s="126">
        <f>IF(J105&lt;0,-J105,0)</f>
        <v>0</v>
      </c>
    </row>
    <row r="108" spans="1:10" s="48" customFormat="1" ht="21" customHeight="1">
      <c r="A108" s="207" t="s">
        <v>149</v>
      </c>
      <c r="B108" s="207"/>
      <c r="C108" s="207"/>
      <c r="D108" s="207"/>
      <c r="E108" s="207"/>
      <c r="F108" s="207"/>
      <c r="G108" s="207"/>
      <c r="H108" s="207"/>
      <c r="I108" s="207"/>
      <c r="J108" s="207"/>
    </row>
    <row r="109" spans="1:10" s="48" customFormat="1" ht="21" customHeight="1">
      <c r="A109" s="208" t="s">
        <v>151</v>
      </c>
      <c r="B109" s="208"/>
      <c r="C109" s="208"/>
      <c r="D109" s="208"/>
      <c r="E109" s="208"/>
      <c r="F109" s="208"/>
      <c r="G109" s="208"/>
      <c r="H109" s="208"/>
      <c r="I109" s="208"/>
      <c r="J109" s="208"/>
    </row>
    <row r="110" spans="1:10" s="48" customFormat="1" ht="21" customHeight="1">
      <c r="A110" s="198" t="s">
        <v>167</v>
      </c>
      <c r="B110" s="198"/>
      <c r="C110" s="198"/>
      <c r="D110" s="198"/>
      <c r="E110" s="198"/>
      <c r="F110" s="198"/>
      <c r="G110" s="198"/>
      <c r="H110" s="198"/>
      <c r="I110" s="198"/>
      <c r="J110" s="198"/>
    </row>
    <row r="111" ht="15" customHeight="1">
      <c r="A111" s="48"/>
    </row>
    <row r="112" ht="15" customHeight="1">
      <c r="A112" s="48"/>
    </row>
    <row r="113" ht="15" customHeight="1">
      <c r="A113" s="48"/>
    </row>
    <row r="114" ht="15" customHeight="1">
      <c r="A114" s="48"/>
    </row>
    <row r="115" ht="15" customHeight="1">
      <c r="A115" s="48"/>
    </row>
    <row r="116" ht="15" customHeight="1">
      <c r="A116" s="48"/>
    </row>
    <row r="117" ht="15" customHeight="1">
      <c r="A117" s="48"/>
    </row>
    <row r="118" ht="15" customHeight="1">
      <c r="A118" s="48"/>
    </row>
    <row r="119" ht="15" customHeight="1">
      <c r="A119" s="48"/>
    </row>
    <row r="120" ht="15" customHeight="1">
      <c r="A120" s="48"/>
    </row>
    <row r="121" ht="15" customHeight="1">
      <c r="A121" s="48"/>
    </row>
    <row r="122" ht="15" customHeight="1">
      <c r="A122" s="48"/>
    </row>
    <row r="123" ht="15" customHeight="1">
      <c r="A123" s="48"/>
    </row>
    <row r="124" ht="15" customHeight="1">
      <c r="A124" s="48"/>
    </row>
    <row r="125" ht="15" customHeight="1">
      <c r="A125" s="48"/>
    </row>
    <row r="126" ht="15" customHeight="1">
      <c r="A126" s="48"/>
    </row>
    <row r="127" ht="15" customHeight="1">
      <c r="A127" s="48"/>
    </row>
    <row r="128" ht="15" customHeight="1">
      <c r="A128" s="48"/>
    </row>
    <row r="129" ht="15" customHeight="1">
      <c r="A129" s="48"/>
    </row>
    <row r="130" ht="15" customHeight="1">
      <c r="A130" s="48"/>
    </row>
    <row r="131" ht="15" customHeight="1">
      <c r="A131" s="48"/>
    </row>
    <row r="132" ht="15" customHeight="1">
      <c r="A132" s="48"/>
    </row>
    <row r="133" ht="15" customHeight="1">
      <c r="A133" s="48"/>
    </row>
    <row r="134" ht="15" customHeight="1">
      <c r="A134" s="48"/>
    </row>
    <row r="135" ht="15" customHeight="1">
      <c r="A135" s="48"/>
    </row>
    <row r="136" ht="15" customHeight="1">
      <c r="A136" s="48"/>
    </row>
    <row r="137" ht="15" customHeight="1">
      <c r="A137" s="48"/>
    </row>
    <row r="138" ht="15" customHeight="1">
      <c r="A138" s="48"/>
    </row>
    <row r="139" ht="15" customHeight="1">
      <c r="A139" s="48"/>
    </row>
    <row r="140" ht="15" customHeight="1">
      <c r="A140" s="48"/>
    </row>
    <row r="141" ht="15" customHeight="1">
      <c r="A141" s="48"/>
    </row>
    <row r="142" ht="15" customHeight="1">
      <c r="A142" s="48"/>
    </row>
    <row r="143" ht="15" customHeight="1">
      <c r="A143" s="48"/>
    </row>
    <row r="144" ht="15" customHeight="1">
      <c r="A144" s="48"/>
    </row>
    <row r="145" ht="15" customHeight="1">
      <c r="A145" s="48"/>
    </row>
    <row r="146" ht="15" customHeight="1">
      <c r="A146" s="48"/>
    </row>
    <row r="147" ht="15" customHeight="1">
      <c r="A147" s="48"/>
    </row>
    <row r="148" ht="15" customHeight="1">
      <c r="A148" s="48"/>
    </row>
    <row r="149" ht="15" customHeight="1">
      <c r="A149" s="48"/>
    </row>
    <row r="150" ht="15" customHeight="1">
      <c r="A150" s="48"/>
    </row>
    <row r="151" ht="15" customHeight="1">
      <c r="A151" s="48"/>
    </row>
    <row r="152" ht="15" customHeight="1">
      <c r="A152" s="48"/>
    </row>
    <row r="153" ht="15" customHeight="1">
      <c r="A153" s="48"/>
    </row>
    <row r="154" ht="15" customHeight="1">
      <c r="A154" s="48"/>
    </row>
    <row r="155" ht="15" customHeight="1">
      <c r="A155" s="48"/>
    </row>
    <row r="156" ht="15" customHeight="1">
      <c r="A156" s="48"/>
    </row>
    <row r="157" ht="15" customHeight="1">
      <c r="A157" s="48"/>
    </row>
    <row r="158" ht="15" customHeight="1">
      <c r="A158" s="48"/>
    </row>
    <row r="159" ht="15" customHeight="1">
      <c r="A159" s="48"/>
    </row>
    <row r="160" ht="15" customHeight="1">
      <c r="A160" s="48"/>
    </row>
    <row r="161" ht="15" customHeight="1">
      <c r="A161" s="48"/>
    </row>
    <row r="162" ht="15" customHeight="1">
      <c r="A162" s="48"/>
    </row>
    <row r="163" ht="15" customHeight="1">
      <c r="A163" s="48"/>
    </row>
    <row r="164" ht="15" customHeight="1">
      <c r="A164" s="48"/>
    </row>
    <row r="165" ht="15" customHeight="1">
      <c r="A165" s="48"/>
    </row>
    <row r="166" ht="15" customHeight="1">
      <c r="A166" s="48"/>
    </row>
    <row r="167" ht="15" customHeight="1">
      <c r="A167" s="48"/>
    </row>
    <row r="168" ht="15" customHeight="1">
      <c r="A168" s="48"/>
    </row>
    <row r="169" ht="15" customHeight="1">
      <c r="A169" s="48"/>
    </row>
    <row r="170" ht="15" customHeight="1">
      <c r="A170" s="48"/>
    </row>
    <row r="171" ht="15" customHeight="1">
      <c r="A171" s="48"/>
    </row>
    <row r="172" ht="15" customHeight="1">
      <c r="A172" s="48"/>
    </row>
    <row r="173" ht="15" customHeight="1">
      <c r="A173" s="48"/>
    </row>
    <row r="174" ht="15" customHeight="1">
      <c r="A174" s="48"/>
    </row>
    <row r="175" ht="15" customHeight="1">
      <c r="A175" s="48"/>
    </row>
    <row r="176" ht="15" customHeight="1">
      <c r="A176" s="48"/>
    </row>
    <row r="177" ht="15" customHeight="1">
      <c r="A177" s="48"/>
    </row>
    <row r="178" ht="15" customHeight="1">
      <c r="A178" s="48"/>
    </row>
    <row r="179" ht="15" customHeight="1">
      <c r="A179" s="48"/>
    </row>
    <row r="180" ht="15" customHeight="1">
      <c r="A180" s="48"/>
    </row>
    <row r="181" ht="15" customHeight="1">
      <c r="A181" s="48"/>
    </row>
    <row r="182" ht="15" customHeight="1">
      <c r="A182" s="48"/>
    </row>
    <row r="183" ht="15" customHeight="1">
      <c r="A183" s="48"/>
    </row>
    <row r="184" ht="15" customHeight="1">
      <c r="A184" s="48"/>
    </row>
    <row r="185" ht="15" customHeight="1">
      <c r="A185" s="48"/>
    </row>
    <row r="186" ht="15" customHeight="1">
      <c r="A186" s="48"/>
    </row>
    <row r="187" ht="15" customHeight="1">
      <c r="A187" s="48"/>
    </row>
    <row r="188" ht="15" customHeight="1">
      <c r="A188" s="48"/>
    </row>
    <row r="189" ht="15" customHeight="1">
      <c r="A189" s="48"/>
    </row>
    <row r="190" ht="15" customHeight="1">
      <c r="A190" s="48"/>
    </row>
    <row r="191" ht="15" customHeight="1">
      <c r="A191" s="48"/>
    </row>
    <row r="192" ht="15" customHeight="1">
      <c r="A192" s="48"/>
    </row>
    <row r="193" ht="15" customHeight="1">
      <c r="A193" s="48"/>
    </row>
    <row r="194" ht="15" customHeight="1">
      <c r="A194" s="48"/>
    </row>
    <row r="195" ht="15" customHeight="1">
      <c r="A195" s="48"/>
    </row>
    <row r="196" ht="15" customHeight="1">
      <c r="A196" s="48"/>
    </row>
    <row r="197" ht="15" customHeight="1">
      <c r="A197" s="48"/>
    </row>
    <row r="198" ht="15" customHeight="1">
      <c r="A198" s="48"/>
    </row>
    <row r="199" ht="15" customHeight="1">
      <c r="A199" s="48"/>
    </row>
    <row r="200" ht="15" customHeight="1">
      <c r="A200" s="48"/>
    </row>
    <row r="201" ht="15" customHeight="1">
      <c r="A201" s="48"/>
    </row>
    <row r="202" ht="15" customHeight="1">
      <c r="A202" s="48"/>
    </row>
    <row r="203" ht="15" customHeight="1">
      <c r="A203" s="48"/>
    </row>
    <row r="204" ht="15" customHeight="1">
      <c r="A204" s="48"/>
    </row>
    <row r="205" ht="15" customHeight="1">
      <c r="A205" s="48"/>
    </row>
  </sheetData>
  <sheetProtection password="D3C7" sheet="1" objects="1" scenarios="1"/>
  <mergeCells count="31">
    <mergeCell ref="A110:J110"/>
    <mergeCell ref="C11:J11"/>
    <mergeCell ref="A6:J6"/>
    <mergeCell ref="B1:J2"/>
    <mergeCell ref="E12:F12"/>
    <mergeCell ref="G12:H12"/>
    <mergeCell ref="I12:J12"/>
    <mergeCell ref="A102:B102"/>
    <mergeCell ref="A103:B103"/>
    <mergeCell ref="A108:J108"/>
    <mergeCell ref="A109:J109"/>
    <mergeCell ref="C67:D67"/>
    <mergeCell ref="E67:F67"/>
    <mergeCell ref="G67:H67"/>
    <mergeCell ref="I67:J67"/>
    <mergeCell ref="A66:A68"/>
    <mergeCell ref="A3:J3"/>
    <mergeCell ref="A4:J4"/>
    <mergeCell ref="A7:J7"/>
    <mergeCell ref="A9:J9"/>
    <mergeCell ref="C66:J66"/>
    <mergeCell ref="B66:B68"/>
    <mergeCell ref="A61:B61"/>
    <mergeCell ref="A5:J5"/>
    <mergeCell ref="B11:B13"/>
    <mergeCell ref="C12:D12"/>
    <mergeCell ref="A62:B62"/>
    <mergeCell ref="A63:B63"/>
    <mergeCell ref="A64:B64"/>
    <mergeCell ref="A8:J8"/>
    <mergeCell ref="A11:A13"/>
  </mergeCells>
  <pageMargins left="0.31496062992126" right="0.118110236220472" top="0.15748031496063" bottom="0" header="0" footer="0"/>
  <pageSetup fitToHeight="2" horizontalDpi="600" verticalDpi="600" orientation="landscape" paperSize="9" scale="1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0"/>
  <sheetViews>
    <sheetView showGridLines="0" zoomScale="85" zoomScaleNormal="85" workbookViewId="0" topLeftCell="A1"/>
  </sheetViews>
  <sheetFormatPr defaultColWidth="12.5703125" defaultRowHeight="15" customHeight="1"/>
  <cols>
    <col min="1" max="1" width="15.7142857142857" style="48" customWidth="1"/>
    <col min="2" max="2" width="65.8571428571429" style="48" customWidth="1"/>
    <col min="3" max="3" width="37.1428571428571" style="48" customWidth="1"/>
    <col min="4" max="4" width="35.4285714285714" style="48" bestFit="1" customWidth="1"/>
    <col min="5" max="5" width="34.8571428571429" style="48" bestFit="1" customWidth="1"/>
    <col min="6" max="6" width="14" style="48" bestFit="1" customWidth="1"/>
    <col min="7" max="7" width="20.8571428571429" style="7" customWidth="1"/>
    <col min="8" max="8" width="22" style="7" customWidth="1"/>
    <col min="9" max="9" width="20.1428571428571" style="7" customWidth="1"/>
    <col min="10" max="10" width="21.8571428571429" style="7" customWidth="1"/>
    <col min="11" max="11" width="19.8571428571429" style="7" customWidth="1"/>
    <col min="12" max="12" width="23" style="7" customWidth="1"/>
    <col min="13" max="13" width="21.7142857142857" style="7" customWidth="1"/>
    <col min="14" max="14" width="23.5714285714286" style="7" customWidth="1"/>
    <col min="15" max="16384" width="12.5714285714286" style="7" customWidth="1"/>
  </cols>
  <sheetData>
    <row r="1" spans="1:14" ht="53.45" customHeight="1">
      <c r="A1" s="135"/>
      <c r="B1" s="202" t="s">
        <v>146</v>
      </c>
      <c r="C1" s="202"/>
      <c r="D1" s="202"/>
      <c r="E1" s="202"/>
      <c r="F1" s="202"/>
      <c r="G1" s="202"/>
      <c r="H1" s="202"/>
      <c r="I1" s="202"/>
      <c r="J1" s="202"/>
      <c r="K1" s="202"/>
      <c r="L1" s="202"/>
      <c r="M1" s="202"/>
      <c r="N1" s="202"/>
    </row>
    <row r="2" spans="1:14" ht="16.5" customHeight="1">
      <c r="A2" s="6"/>
      <c r="B2" s="202"/>
      <c r="C2" s="202"/>
      <c r="D2" s="202"/>
      <c r="E2" s="202"/>
      <c r="F2" s="202"/>
      <c r="G2" s="202"/>
      <c r="H2" s="202"/>
      <c r="I2" s="202"/>
      <c r="J2" s="202"/>
      <c r="K2" s="202"/>
      <c r="L2" s="202"/>
      <c r="M2" s="202"/>
      <c r="N2" s="202"/>
    </row>
    <row r="3" spans="1:14" s="23" customFormat="1" ht="30" customHeight="1">
      <c r="A3" s="215" t="s">
        <v>145</v>
      </c>
      <c r="B3" s="215"/>
      <c r="C3" s="215"/>
      <c r="D3" s="215"/>
      <c r="E3" s="215"/>
      <c r="F3" s="215"/>
      <c r="G3" s="215"/>
      <c r="H3" s="215"/>
      <c r="I3" s="215"/>
      <c r="J3" s="215"/>
      <c r="K3" s="215"/>
      <c r="L3" s="215"/>
      <c r="M3" s="215"/>
      <c r="N3" s="215"/>
    </row>
    <row r="4" spans="1:14" s="23" customFormat="1" ht="15" customHeight="1">
      <c r="A4" s="215" t="s">
        <v>150</v>
      </c>
      <c r="B4" s="215"/>
      <c r="C4" s="215"/>
      <c r="D4" s="215"/>
      <c r="E4" s="215"/>
      <c r="F4" s="215"/>
      <c r="G4" s="215"/>
      <c r="H4" s="215"/>
      <c r="I4" s="215"/>
      <c r="J4" s="215"/>
      <c r="K4" s="215"/>
      <c r="L4" s="215"/>
      <c r="M4" s="215"/>
      <c r="N4" s="215"/>
    </row>
    <row r="5" spans="1:14" s="23" customFormat="1" ht="15" customHeight="1">
      <c r="A5" s="216" t="s">
        <v>164</v>
      </c>
      <c r="B5" s="216"/>
      <c r="C5" s="216"/>
      <c r="D5" s="216"/>
      <c r="E5" s="216"/>
      <c r="F5" s="216"/>
      <c r="G5" s="216"/>
      <c r="H5" s="216"/>
      <c r="I5" s="216"/>
      <c r="J5" s="216"/>
      <c r="K5" s="216"/>
      <c r="L5" s="216"/>
      <c r="M5" s="216"/>
      <c r="N5" s="216"/>
    </row>
    <row r="6" spans="1:14" s="23" customFormat="1" ht="15" customHeight="1">
      <c r="A6" s="215" t="s">
        <v>165</v>
      </c>
      <c r="B6" s="215"/>
      <c r="C6" s="215"/>
      <c r="D6" s="215"/>
      <c r="E6" s="215"/>
      <c r="F6" s="215"/>
      <c r="G6" s="215"/>
      <c r="H6" s="215"/>
      <c r="I6" s="215"/>
      <c r="J6" s="215"/>
      <c r="K6" s="215"/>
      <c r="L6" s="215"/>
      <c r="M6" s="215"/>
      <c r="N6" s="215"/>
    </row>
    <row r="7" spans="1:14" s="23" customFormat="1" ht="65.1" customHeight="1">
      <c r="A7" s="215" t="s">
        <v>153</v>
      </c>
      <c r="B7" s="215"/>
      <c r="C7" s="215"/>
      <c r="D7" s="215"/>
      <c r="E7" s="215"/>
      <c r="F7" s="215"/>
      <c r="G7" s="215"/>
      <c r="H7" s="215"/>
      <c r="I7" s="215"/>
      <c r="J7" s="215"/>
      <c r="K7" s="215"/>
      <c r="L7" s="215"/>
      <c r="M7" s="215"/>
      <c r="N7" s="215"/>
    </row>
    <row r="8" spans="1:14" s="23" customFormat="1" ht="15" customHeight="1">
      <c r="A8" s="215" t="s">
        <v>152</v>
      </c>
      <c r="B8" s="215"/>
      <c r="C8" s="215"/>
      <c r="D8" s="215"/>
      <c r="E8" s="215"/>
      <c r="F8" s="215"/>
      <c r="G8" s="215"/>
      <c r="H8" s="215"/>
      <c r="I8" s="215"/>
      <c r="J8" s="215"/>
      <c r="K8" s="215"/>
      <c r="L8" s="215"/>
      <c r="M8" s="215"/>
      <c r="N8" s="215"/>
    </row>
    <row r="9" spans="1:14" s="23" customFormat="1" ht="15" customHeight="1">
      <c r="A9" s="216" t="s">
        <v>166</v>
      </c>
      <c r="B9" s="216"/>
      <c r="C9" s="216"/>
      <c r="D9" s="216"/>
      <c r="E9" s="216"/>
      <c r="F9" s="216"/>
      <c r="G9" s="216"/>
      <c r="H9" s="216"/>
      <c r="I9" s="216"/>
      <c r="J9" s="216"/>
      <c r="K9" s="216"/>
      <c r="L9" s="216"/>
      <c r="M9" s="216"/>
      <c r="N9" s="216"/>
    </row>
    <row r="10" spans="1:14" s="10" customFormat="1" ht="18.75" customHeight="1">
      <c r="A10" s="8"/>
      <c r="B10" s="9"/>
      <c r="C10" s="9"/>
      <c r="D10" s="9"/>
      <c r="E10" s="9"/>
      <c r="F10" s="9"/>
      <c r="G10" s="9"/>
      <c r="H10" s="9"/>
      <c r="I10" s="9"/>
      <c r="J10" s="9"/>
      <c r="K10" s="9"/>
      <c r="L10" s="9"/>
      <c r="M10" s="9"/>
      <c r="N10" s="9"/>
    </row>
    <row r="11" spans="1:14" ht="15.6" customHeight="1">
      <c r="A11" s="184" t="s">
        <v>130</v>
      </c>
      <c r="B11" s="189" t="s">
        <v>131</v>
      </c>
      <c r="C11" s="189" t="s">
        <v>169</v>
      </c>
      <c r="D11" s="189" t="s">
        <v>170</v>
      </c>
      <c r="E11" s="189" t="s">
        <v>171</v>
      </c>
      <c r="F11" s="189" t="s">
        <v>172</v>
      </c>
      <c r="G11" s="199" t="s">
        <v>3</v>
      </c>
      <c r="H11" s="200"/>
      <c r="I11" s="200"/>
      <c r="J11" s="200"/>
      <c r="K11" s="200"/>
      <c r="L11" s="200"/>
      <c r="M11" s="200"/>
      <c r="N11" s="201"/>
    </row>
    <row r="12" spans="1:14" ht="33" customHeight="1">
      <c r="A12" s="211"/>
      <c r="B12" s="185"/>
      <c r="C12" s="185"/>
      <c r="D12" s="185"/>
      <c r="E12" s="185"/>
      <c r="F12" s="185"/>
      <c r="G12" s="191" t="s">
        <v>177</v>
      </c>
      <c r="H12" s="192"/>
      <c r="I12" s="203" t="s">
        <v>178</v>
      </c>
      <c r="J12" s="204"/>
      <c r="K12" s="205" t="s">
        <v>179</v>
      </c>
      <c r="L12" s="204"/>
      <c r="M12" s="205" t="s">
        <v>180</v>
      </c>
      <c r="N12" s="206"/>
    </row>
    <row r="13" spans="1:14" ht="37.5" customHeight="1">
      <c r="A13" s="212"/>
      <c r="B13" s="190"/>
      <c r="C13" s="190"/>
      <c r="D13" s="190"/>
      <c r="E13" s="190"/>
      <c r="F13" s="190"/>
      <c r="G13" s="11" t="s">
        <v>143</v>
      </c>
      <c r="H13" s="12" t="s">
        <v>181</v>
      </c>
      <c r="I13" s="13" t="s">
        <v>143</v>
      </c>
      <c r="J13" s="14" t="s">
        <v>156</v>
      </c>
      <c r="K13" s="15" t="s">
        <v>143</v>
      </c>
      <c r="L13" s="14" t="s">
        <v>156</v>
      </c>
      <c r="M13" s="15" t="s">
        <v>143</v>
      </c>
      <c r="N13" s="16" t="s">
        <v>4</v>
      </c>
    </row>
    <row r="14" spans="1:14" s="20" customFormat="1" ht="19.5" customHeight="1">
      <c r="A14" s="17"/>
      <c r="B14" s="18" t="s">
        <v>138</v>
      </c>
      <c r="C14" s="18"/>
      <c r="D14" s="18"/>
      <c r="E14" s="18"/>
      <c r="F14" s="18"/>
      <c r="G14" s="49">
        <v>87695.26</v>
      </c>
      <c r="H14" s="50">
        <v>203700.65</v>
      </c>
      <c r="I14" s="19"/>
      <c r="J14" s="19"/>
      <c r="K14" s="19"/>
      <c r="L14" s="19"/>
      <c r="M14" s="19"/>
      <c r="N14" s="19"/>
    </row>
    <row r="15" spans="1:14" s="23" customFormat="1" ht="16.5">
      <c r="A15" s="17"/>
      <c r="B15" s="21" t="s">
        <v>157</v>
      </c>
      <c r="C15" s="21"/>
      <c r="D15" s="21"/>
      <c r="E15" s="21"/>
      <c r="F15" s="21"/>
      <c r="G15" s="1"/>
      <c r="H15" s="50">
        <v>110649.54</v>
      </c>
      <c r="I15" s="22"/>
      <c r="J15" s="22"/>
      <c r="K15" s="22"/>
      <c r="L15" s="22"/>
      <c r="M15" s="22"/>
      <c r="N15" s="22"/>
    </row>
    <row r="16" spans="1:14" s="23" customFormat="1" ht="16.5">
      <c r="A16" s="17"/>
      <c r="B16" s="24"/>
      <c r="C16" s="24"/>
      <c r="D16" s="24"/>
      <c r="E16" s="24"/>
      <c r="F16" s="24"/>
      <c r="G16" s="25"/>
      <c r="H16" s="25"/>
      <c r="I16" s="26"/>
      <c r="J16" s="26"/>
      <c r="K16" s="26"/>
      <c r="L16" s="26"/>
      <c r="M16" s="26"/>
      <c r="N16" s="26"/>
    </row>
    <row r="17" spans="1:14" s="23" customFormat="1" ht="15.75">
      <c r="A17" s="136" t="s">
        <v>7</v>
      </c>
      <c r="B17" s="137" t="s">
        <v>6</v>
      </c>
      <c r="C17" s="138"/>
      <c r="D17" s="138"/>
      <c r="E17" s="138"/>
      <c r="F17" s="139"/>
      <c r="G17" s="51">
        <v>36526.4</v>
      </c>
      <c r="H17" s="52"/>
      <c r="I17" s="52">
        <v>125309.94</v>
      </c>
      <c r="J17" s="52"/>
      <c r="K17" s="52">
        <v>143947.05</v>
      </c>
      <c r="L17" s="52"/>
      <c r="M17" s="52">
        <v>286162.89</v>
      </c>
      <c r="N17" s="53"/>
    </row>
    <row r="18" spans="1:14" ht="15">
      <c r="A18" s="140" t="s">
        <v>13</v>
      </c>
      <c r="B18" s="137" t="s">
        <v>12</v>
      </c>
      <c r="C18" s="141"/>
      <c r="D18" s="141"/>
      <c r="E18" s="141"/>
      <c r="F18" s="142"/>
      <c r="G18" s="58">
        <v>13486.34</v>
      </c>
      <c r="H18" s="60"/>
      <c r="I18" s="60">
        <v>48159.67</v>
      </c>
      <c r="J18" s="60"/>
      <c r="K18" s="60">
        <v>56009.06</v>
      </c>
      <c r="L18" s="60"/>
      <c r="M18" s="60">
        <v>70258.93</v>
      </c>
      <c r="N18" s="61"/>
    </row>
    <row r="19" spans="1:14" ht="30">
      <c r="A19" s="143" t="s">
        <v>5</v>
      </c>
      <c r="B19" s="144" t="s">
        <v>136</v>
      </c>
      <c r="C19" s="141"/>
      <c r="D19" s="141"/>
      <c r="E19" s="141"/>
      <c r="F19" s="142"/>
      <c r="G19" s="62">
        <f t="shared" si="0" ref="G19:N19">+G17+G18</f>
        <v>50012.74</v>
      </c>
      <c r="H19" s="63">
        <f t="shared" si="0"/>
        <v>0</v>
      </c>
      <c r="I19" s="63">
        <f t="shared" si="0"/>
        <v>173469.61</v>
      </c>
      <c r="J19" s="63">
        <f t="shared" si="0"/>
        <v>0</v>
      </c>
      <c r="K19" s="63">
        <f t="shared" si="0"/>
        <v>199956.11</v>
      </c>
      <c r="L19" s="63">
        <f t="shared" si="0"/>
        <v>0</v>
      </c>
      <c r="M19" s="63">
        <f t="shared" si="0"/>
        <v>356421.82</v>
      </c>
      <c r="N19" s="64">
        <f t="shared" si="0"/>
        <v>0</v>
      </c>
    </row>
    <row r="20" spans="1:14" s="33" customFormat="1" ht="15">
      <c r="A20" s="140" t="s">
        <v>173</v>
      </c>
      <c r="B20" s="137" t="s">
        <v>14</v>
      </c>
      <c r="C20" s="141"/>
      <c r="D20" s="141"/>
      <c r="E20" s="141"/>
      <c r="F20" s="142"/>
      <c r="G20" s="65"/>
      <c r="H20" s="67"/>
      <c r="I20" s="67"/>
      <c r="J20" s="67"/>
      <c r="K20" s="67">
        <v>422.93</v>
      </c>
      <c r="L20" s="67"/>
      <c r="M20" s="67">
        <v>11978.93</v>
      </c>
      <c r="N20" s="69"/>
    </row>
    <row r="21" spans="1:14" ht="15">
      <c r="A21" s="143" t="s">
        <v>15</v>
      </c>
      <c r="B21" s="145" t="s">
        <v>135</v>
      </c>
      <c r="C21" s="141"/>
      <c r="D21" s="141"/>
      <c r="E21" s="141"/>
      <c r="F21" s="142"/>
      <c r="G21" s="62">
        <f>+G20</f>
        <v>0</v>
      </c>
      <c r="H21" s="63">
        <f>+H20</f>
        <v>0</v>
      </c>
      <c r="I21" s="63">
        <f t="shared" si="1" ref="I21:N21">+I20</f>
        <v>0</v>
      </c>
      <c r="J21" s="63">
        <f t="shared" si="1"/>
        <v>0</v>
      </c>
      <c r="K21" s="63">
        <f t="shared" si="1"/>
        <v>422.93</v>
      </c>
      <c r="L21" s="63">
        <f t="shared" si="1"/>
        <v>0</v>
      </c>
      <c r="M21" s="63">
        <f t="shared" si="1"/>
        <v>11978.93</v>
      </c>
      <c r="N21" s="64">
        <f t="shared" si="1"/>
        <v>0</v>
      </c>
    </row>
    <row r="22" spans="1:14" ht="15">
      <c r="A22" s="140" t="s">
        <v>22</v>
      </c>
      <c r="B22" s="146" t="s">
        <v>21</v>
      </c>
      <c r="C22" s="141"/>
      <c r="D22" s="141"/>
      <c r="E22" s="141"/>
      <c r="F22" s="142"/>
      <c r="G22" s="65">
        <v>4407.19</v>
      </c>
      <c r="H22" s="67"/>
      <c r="I22" s="67">
        <v>8118.27</v>
      </c>
      <c r="J22" s="67"/>
      <c r="K22" s="67">
        <v>21455.45</v>
      </c>
      <c r="L22" s="67"/>
      <c r="M22" s="67">
        <v>27375.9</v>
      </c>
      <c r="N22" s="69"/>
    </row>
    <row r="23" spans="1:14" ht="30">
      <c r="A23" s="140" t="s">
        <v>24</v>
      </c>
      <c r="B23" s="146" t="s">
        <v>23</v>
      </c>
      <c r="C23" s="141"/>
      <c r="D23" s="141"/>
      <c r="E23" s="141"/>
      <c r="F23" s="142"/>
      <c r="G23" s="65"/>
      <c r="H23" s="67"/>
      <c r="I23" s="67"/>
      <c r="J23" s="67"/>
      <c r="K23" s="67"/>
      <c r="L23" s="67"/>
      <c r="M23" s="67"/>
      <c r="N23" s="69"/>
    </row>
    <row r="24" spans="1:14" ht="15">
      <c r="A24" s="140" t="s">
        <v>26</v>
      </c>
      <c r="B24" s="137" t="s">
        <v>25</v>
      </c>
      <c r="C24" s="141"/>
      <c r="D24" s="141"/>
      <c r="E24" s="141"/>
      <c r="F24" s="142"/>
      <c r="G24" s="65"/>
      <c r="H24" s="67"/>
      <c r="I24" s="67"/>
      <c r="J24" s="67"/>
      <c r="K24" s="67"/>
      <c r="L24" s="67"/>
      <c r="M24" s="67"/>
      <c r="N24" s="69"/>
    </row>
    <row r="25" spans="1:14" ht="15">
      <c r="A25" s="140" t="s">
        <v>28</v>
      </c>
      <c r="B25" s="137" t="s">
        <v>27</v>
      </c>
      <c r="C25" s="141"/>
      <c r="D25" s="141"/>
      <c r="E25" s="141"/>
      <c r="F25" s="142"/>
      <c r="G25" s="70"/>
      <c r="H25" s="72"/>
      <c r="I25" s="72"/>
      <c r="J25" s="72"/>
      <c r="K25" s="72"/>
      <c r="L25" s="72"/>
      <c r="M25" s="72"/>
      <c r="N25" s="74"/>
    </row>
    <row r="26" spans="1:14" ht="15">
      <c r="A26" s="140" t="s">
        <v>30</v>
      </c>
      <c r="B26" s="137" t="s">
        <v>29</v>
      </c>
      <c r="C26" s="141"/>
      <c r="D26" s="141"/>
      <c r="E26" s="141"/>
      <c r="F26" s="142"/>
      <c r="G26" s="70">
        <v>14358.03</v>
      </c>
      <c r="H26" s="72"/>
      <c r="I26" s="72">
        <v>14358.03</v>
      </c>
      <c r="J26" s="72"/>
      <c r="K26" s="72">
        <v>14358.03</v>
      </c>
      <c r="L26" s="72"/>
      <c r="M26" s="72">
        <v>19143.03</v>
      </c>
      <c r="N26" s="74"/>
    </row>
    <row r="27" spans="1:14" ht="15">
      <c r="A27" s="143" t="s">
        <v>20</v>
      </c>
      <c r="B27" s="145" t="s">
        <v>119</v>
      </c>
      <c r="C27" s="141"/>
      <c r="D27" s="141"/>
      <c r="E27" s="141"/>
      <c r="F27" s="142"/>
      <c r="G27" s="62">
        <f t="shared" si="2" ref="G27:N27">+G26+G25+G24+G23+G22</f>
        <v>18765.22</v>
      </c>
      <c r="H27" s="63">
        <f t="shared" si="2"/>
        <v>0</v>
      </c>
      <c r="I27" s="63">
        <f t="shared" si="2"/>
        <v>22476.3</v>
      </c>
      <c r="J27" s="63">
        <f t="shared" si="2"/>
        <v>0</v>
      </c>
      <c r="K27" s="63">
        <f t="shared" si="2"/>
        <v>35813.48</v>
      </c>
      <c r="L27" s="63">
        <f t="shared" si="2"/>
        <v>0</v>
      </c>
      <c r="M27" s="63">
        <f t="shared" si="2"/>
        <v>46518.93</v>
      </c>
      <c r="N27" s="64">
        <f t="shared" si="2"/>
        <v>0</v>
      </c>
    </row>
    <row r="28" spans="1:14" ht="15">
      <c r="A28" s="140" t="s">
        <v>33</v>
      </c>
      <c r="B28" s="137" t="s">
        <v>32</v>
      </c>
      <c r="C28" s="141"/>
      <c r="D28" s="141"/>
      <c r="E28" s="141"/>
      <c r="F28" s="142"/>
      <c r="G28" s="70"/>
      <c r="H28" s="72"/>
      <c r="I28" s="72"/>
      <c r="J28" s="72"/>
      <c r="K28" s="72"/>
      <c r="L28" s="72"/>
      <c r="M28" s="72"/>
      <c r="N28" s="74"/>
    </row>
    <row r="29" spans="1:14" ht="15">
      <c r="A29" s="140" t="s">
        <v>34</v>
      </c>
      <c r="B29" s="137" t="s">
        <v>0</v>
      </c>
      <c r="C29" s="141"/>
      <c r="D29" s="141"/>
      <c r="E29" s="141"/>
      <c r="F29" s="142"/>
      <c r="G29" s="70"/>
      <c r="H29" s="72"/>
      <c r="I29" s="72">
        <v>42084.16</v>
      </c>
      <c r="J29" s="72"/>
      <c r="K29" s="72">
        <v>93379.42</v>
      </c>
      <c r="L29" s="72"/>
      <c r="M29" s="72">
        <v>186336.81</v>
      </c>
      <c r="N29" s="74"/>
    </row>
    <row r="30" spans="1:14" ht="15">
      <c r="A30" s="140" t="s">
        <v>35</v>
      </c>
      <c r="B30" s="137" t="s">
        <v>1</v>
      </c>
      <c r="C30" s="141"/>
      <c r="D30" s="141"/>
      <c r="E30" s="141"/>
      <c r="F30" s="142"/>
      <c r="G30" s="70"/>
      <c r="H30" s="72"/>
      <c r="I30" s="72"/>
      <c r="J30" s="72"/>
      <c r="K30" s="72">
        <v>32000</v>
      </c>
      <c r="L30" s="72"/>
      <c r="M30" s="72">
        <v>96734.15</v>
      </c>
      <c r="N30" s="74"/>
    </row>
    <row r="31" spans="1:14" ht="15">
      <c r="A31" s="140" t="s">
        <v>37</v>
      </c>
      <c r="B31" s="137" t="s">
        <v>36</v>
      </c>
      <c r="C31" s="141"/>
      <c r="D31" s="141"/>
      <c r="E31" s="141"/>
      <c r="F31" s="142"/>
      <c r="G31" s="65"/>
      <c r="H31" s="67"/>
      <c r="I31" s="67"/>
      <c r="J31" s="67"/>
      <c r="K31" s="67"/>
      <c r="L31" s="67"/>
      <c r="M31" s="67"/>
      <c r="N31" s="69"/>
    </row>
    <row r="32" spans="1:14" ht="15">
      <c r="A32" s="140" t="s">
        <v>38</v>
      </c>
      <c r="B32" s="137" t="s">
        <v>2</v>
      </c>
      <c r="C32" s="141"/>
      <c r="D32" s="141"/>
      <c r="E32" s="141"/>
      <c r="F32" s="142"/>
      <c r="G32" s="65">
        <v>3150</v>
      </c>
      <c r="H32" s="67"/>
      <c r="I32" s="67">
        <v>4182</v>
      </c>
      <c r="J32" s="67"/>
      <c r="K32" s="67">
        <v>6124.96</v>
      </c>
      <c r="L32" s="67"/>
      <c r="M32" s="67">
        <v>6124.96</v>
      </c>
      <c r="N32" s="69"/>
    </row>
    <row r="33" spans="1:14" ht="15">
      <c r="A33" s="143" t="s">
        <v>31</v>
      </c>
      <c r="B33" s="145" t="s">
        <v>118</v>
      </c>
      <c r="C33" s="141"/>
      <c r="D33" s="141"/>
      <c r="E33" s="141"/>
      <c r="F33" s="142"/>
      <c r="G33" s="62">
        <f t="shared" si="3" ref="G33:N33">+G32+G31+G30+G29+G28</f>
        <v>3150</v>
      </c>
      <c r="H33" s="63">
        <f t="shared" si="3"/>
        <v>0</v>
      </c>
      <c r="I33" s="63">
        <f t="shared" si="3"/>
        <v>46266.16</v>
      </c>
      <c r="J33" s="63">
        <f t="shared" si="3"/>
        <v>0</v>
      </c>
      <c r="K33" s="63">
        <f t="shared" si="3"/>
        <v>131504.38</v>
      </c>
      <c r="L33" s="63">
        <f t="shared" si="3"/>
        <v>0</v>
      </c>
      <c r="M33" s="63">
        <f t="shared" si="3"/>
        <v>289195.92</v>
      </c>
      <c r="N33" s="64">
        <f t="shared" si="3"/>
        <v>0</v>
      </c>
    </row>
    <row r="34" spans="1:14" ht="15">
      <c r="A34" s="140" t="s">
        <v>41</v>
      </c>
      <c r="B34" s="137" t="s">
        <v>40</v>
      </c>
      <c r="C34" s="141"/>
      <c r="D34" s="141"/>
      <c r="E34" s="141"/>
      <c r="F34" s="142"/>
      <c r="G34" s="70"/>
      <c r="H34" s="72"/>
      <c r="I34" s="72"/>
      <c r="J34" s="72"/>
      <c r="K34" s="72"/>
      <c r="L34" s="72"/>
      <c r="M34" s="72"/>
      <c r="N34" s="74"/>
    </row>
    <row r="35" spans="1:14" ht="15">
      <c r="A35" s="140" t="s">
        <v>43</v>
      </c>
      <c r="B35" s="137" t="s">
        <v>42</v>
      </c>
      <c r="C35" s="141"/>
      <c r="D35" s="141"/>
      <c r="E35" s="141"/>
      <c r="F35" s="142"/>
      <c r="G35" s="70"/>
      <c r="H35" s="72"/>
      <c r="I35" s="72"/>
      <c r="J35" s="72"/>
      <c r="K35" s="72"/>
      <c r="L35" s="72"/>
      <c r="M35" s="72"/>
      <c r="N35" s="74"/>
    </row>
    <row r="36" spans="1:14" ht="15">
      <c r="A36" s="140" t="s">
        <v>45</v>
      </c>
      <c r="B36" s="137" t="s">
        <v>44</v>
      </c>
      <c r="C36" s="141"/>
      <c r="D36" s="141"/>
      <c r="E36" s="141"/>
      <c r="F36" s="142"/>
      <c r="G36" s="70"/>
      <c r="H36" s="72"/>
      <c r="I36" s="72"/>
      <c r="J36" s="72"/>
      <c r="K36" s="72"/>
      <c r="L36" s="72"/>
      <c r="M36" s="72"/>
      <c r="N36" s="74"/>
    </row>
    <row r="37" spans="1:14" ht="15">
      <c r="A37" s="140" t="s">
        <v>47</v>
      </c>
      <c r="B37" s="137" t="s">
        <v>46</v>
      </c>
      <c r="C37" s="141"/>
      <c r="D37" s="141"/>
      <c r="E37" s="141"/>
      <c r="F37" s="142"/>
      <c r="G37" s="70"/>
      <c r="H37" s="72"/>
      <c r="I37" s="72"/>
      <c r="J37" s="72"/>
      <c r="K37" s="72"/>
      <c r="L37" s="72"/>
      <c r="M37" s="72"/>
      <c r="N37" s="74"/>
    </row>
    <row r="38" spans="1:14" ht="15">
      <c r="A38" s="143" t="s">
        <v>39</v>
      </c>
      <c r="B38" s="144" t="s">
        <v>117</v>
      </c>
      <c r="C38" s="141"/>
      <c r="D38" s="141"/>
      <c r="E38" s="141"/>
      <c r="F38" s="142"/>
      <c r="G38" s="62">
        <f t="shared" si="4" ref="G38:N38">+G37+G36+G35+G34</f>
        <v>0</v>
      </c>
      <c r="H38" s="63">
        <f t="shared" si="4"/>
        <v>0</v>
      </c>
      <c r="I38" s="63">
        <f t="shared" si="4"/>
        <v>0</v>
      </c>
      <c r="J38" s="63">
        <f t="shared" si="4"/>
        <v>0</v>
      </c>
      <c r="K38" s="63">
        <f t="shared" si="4"/>
        <v>0</v>
      </c>
      <c r="L38" s="63">
        <f t="shared" si="4"/>
        <v>0</v>
      </c>
      <c r="M38" s="63">
        <f t="shared" si="4"/>
        <v>0</v>
      </c>
      <c r="N38" s="64">
        <f t="shared" si="4"/>
        <v>0</v>
      </c>
    </row>
    <row r="39" spans="1:14" ht="15">
      <c r="A39" s="140" t="s">
        <v>50</v>
      </c>
      <c r="B39" s="137" t="s">
        <v>49</v>
      </c>
      <c r="C39" s="141"/>
      <c r="D39" s="141"/>
      <c r="E39" s="141"/>
      <c r="F39" s="142"/>
      <c r="G39" s="70"/>
      <c r="H39" s="72"/>
      <c r="I39" s="72"/>
      <c r="J39" s="72"/>
      <c r="K39" s="72"/>
      <c r="L39" s="72"/>
      <c r="M39" s="72"/>
      <c r="N39" s="74"/>
    </row>
    <row r="40" spans="1:14" ht="15">
      <c r="A40" s="140" t="s">
        <v>52</v>
      </c>
      <c r="B40" s="137" t="s">
        <v>51</v>
      </c>
      <c r="C40" s="141"/>
      <c r="D40" s="141"/>
      <c r="E40" s="141"/>
      <c r="F40" s="142"/>
      <c r="G40" s="70"/>
      <c r="H40" s="72"/>
      <c r="I40" s="72"/>
      <c r="J40" s="72"/>
      <c r="K40" s="72"/>
      <c r="L40" s="72"/>
      <c r="M40" s="72"/>
      <c r="N40" s="74"/>
    </row>
    <row r="41" spans="1:14" ht="15">
      <c r="A41" s="140" t="s">
        <v>54</v>
      </c>
      <c r="B41" s="137" t="s">
        <v>53</v>
      </c>
      <c r="C41" s="141"/>
      <c r="D41" s="141"/>
      <c r="E41" s="141"/>
      <c r="F41" s="142"/>
      <c r="G41" s="70"/>
      <c r="H41" s="72"/>
      <c r="I41" s="72"/>
      <c r="J41" s="72"/>
      <c r="K41" s="72"/>
      <c r="L41" s="72"/>
      <c r="M41" s="72"/>
      <c r="N41" s="74"/>
    </row>
    <row r="42" spans="1:14" ht="15">
      <c r="A42" s="140" t="s">
        <v>56</v>
      </c>
      <c r="B42" s="137" t="s">
        <v>55</v>
      </c>
      <c r="C42" s="141"/>
      <c r="D42" s="141"/>
      <c r="E42" s="141"/>
      <c r="F42" s="142"/>
      <c r="G42" s="70"/>
      <c r="H42" s="72"/>
      <c r="I42" s="72"/>
      <c r="J42" s="72"/>
      <c r="K42" s="72"/>
      <c r="L42" s="72"/>
      <c r="M42" s="72"/>
      <c r="N42" s="74"/>
    </row>
    <row r="43" spans="1:14" ht="15">
      <c r="A43" s="143" t="s">
        <v>48</v>
      </c>
      <c r="B43" s="145" t="s">
        <v>116</v>
      </c>
      <c r="C43" s="141"/>
      <c r="D43" s="141"/>
      <c r="E43" s="141"/>
      <c r="F43" s="142"/>
      <c r="G43" s="62">
        <f t="shared" si="5" ref="G43:N43">+G42+G41+G40+G39</f>
        <v>0</v>
      </c>
      <c r="H43" s="63">
        <f t="shared" si="5"/>
        <v>0</v>
      </c>
      <c r="I43" s="63">
        <f t="shared" si="5"/>
        <v>0</v>
      </c>
      <c r="J43" s="63">
        <f t="shared" si="5"/>
        <v>0</v>
      </c>
      <c r="K43" s="63">
        <f t="shared" si="5"/>
        <v>0</v>
      </c>
      <c r="L43" s="63">
        <f t="shared" si="5"/>
        <v>0</v>
      </c>
      <c r="M43" s="63">
        <f t="shared" si="5"/>
        <v>0</v>
      </c>
      <c r="N43" s="64">
        <f t="shared" si="5"/>
        <v>0</v>
      </c>
    </row>
    <row r="44" spans="1:14" ht="15">
      <c r="A44" s="140" t="s">
        <v>59</v>
      </c>
      <c r="B44" s="137" t="s">
        <v>58</v>
      </c>
      <c r="C44" s="141"/>
      <c r="D44" s="141"/>
      <c r="E44" s="141"/>
      <c r="F44" s="142"/>
      <c r="G44" s="70">
        <v>19705.67</v>
      </c>
      <c r="H44" s="72"/>
      <c r="I44" s="72">
        <v>34475.06</v>
      </c>
      <c r="J44" s="72"/>
      <c r="K44" s="72">
        <v>64501.12</v>
      </c>
      <c r="L44" s="72"/>
      <c r="M44" s="72">
        <v>109595.79</v>
      </c>
      <c r="N44" s="74"/>
    </row>
    <row r="45" spans="1:14" ht="15">
      <c r="A45" s="140" t="s">
        <v>61</v>
      </c>
      <c r="B45" s="137" t="s">
        <v>60</v>
      </c>
      <c r="C45" s="141"/>
      <c r="D45" s="141"/>
      <c r="E45" s="141"/>
      <c r="F45" s="142"/>
      <c r="G45" s="70"/>
      <c r="H45" s="72"/>
      <c r="I45" s="72"/>
      <c r="J45" s="72"/>
      <c r="K45" s="72"/>
      <c r="L45" s="72"/>
      <c r="M45" s="72"/>
      <c r="N45" s="74"/>
    </row>
    <row r="46" spans="1:14" ht="15.75">
      <c r="A46" s="143" t="s">
        <v>57</v>
      </c>
      <c r="B46" s="144" t="s">
        <v>115</v>
      </c>
      <c r="C46" s="147"/>
      <c r="D46" s="147"/>
      <c r="E46" s="147"/>
      <c r="F46" s="148"/>
      <c r="G46" s="149">
        <f t="shared" si="6" ref="G46:N46">+G45+G44</f>
        <v>19705.67</v>
      </c>
      <c r="H46" s="150">
        <f t="shared" si="6"/>
        <v>0</v>
      </c>
      <c r="I46" s="150">
        <f t="shared" si="6"/>
        <v>34475.06</v>
      </c>
      <c r="J46" s="150">
        <f t="shared" si="6"/>
        <v>0</v>
      </c>
      <c r="K46" s="150">
        <f t="shared" si="6"/>
        <v>64501.12</v>
      </c>
      <c r="L46" s="150">
        <f t="shared" si="6"/>
        <v>0</v>
      </c>
      <c r="M46" s="150">
        <f t="shared" si="6"/>
        <v>109595.79</v>
      </c>
      <c r="N46" s="151">
        <f t="shared" si="6"/>
        <v>0</v>
      </c>
    </row>
    <row r="47" spans="1:14" ht="18.75">
      <c r="A47" s="152" t="s">
        <v>121</v>
      </c>
      <c r="B47" s="37" t="s">
        <v>144</v>
      </c>
      <c r="C47" s="37"/>
      <c r="D47" s="37"/>
      <c r="E47" s="37"/>
      <c r="F47" s="37"/>
      <c r="G47" s="80"/>
      <c r="H47" s="81">
        <v>0</v>
      </c>
      <c r="I47" s="81"/>
      <c r="J47" s="81">
        <v>0</v>
      </c>
      <c r="K47" s="82"/>
      <c r="L47" s="82">
        <v>0</v>
      </c>
      <c r="M47" s="82"/>
      <c r="N47" s="83">
        <v>0</v>
      </c>
    </row>
    <row r="48" spans="1:14" s="23" customFormat="1" ht="16.5">
      <c r="A48" s="187" t="s">
        <v>155</v>
      </c>
      <c r="B48" s="188"/>
      <c r="C48" s="128"/>
      <c r="D48" s="128"/>
      <c r="E48" s="128"/>
      <c r="F48" s="128"/>
      <c r="G48" s="84">
        <f t="shared" si="7" ref="G48:N48">+G47+G46+G43+G38+G33+G27+G21+G19</f>
        <v>91633.63</v>
      </c>
      <c r="H48" s="85">
        <f t="shared" si="7"/>
        <v>0</v>
      </c>
      <c r="I48" s="85">
        <f t="shared" si="7"/>
        <v>276687.13</v>
      </c>
      <c r="J48" s="85">
        <f t="shared" si="7"/>
        <v>0</v>
      </c>
      <c r="K48" s="85">
        <f t="shared" si="7"/>
        <v>432198.02</v>
      </c>
      <c r="L48" s="85">
        <f t="shared" si="7"/>
        <v>0</v>
      </c>
      <c r="M48" s="85">
        <f t="shared" si="7"/>
        <v>813711.39</v>
      </c>
      <c r="N48" s="86">
        <f t="shared" si="7"/>
        <v>0</v>
      </c>
    </row>
    <row r="49" spans="1:14" ht="16.5">
      <c r="A49" s="193" t="s">
        <v>160</v>
      </c>
      <c r="B49" s="194"/>
      <c r="C49" s="129"/>
      <c r="D49" s="129"/>
      <c r="E49" s="129"/>
      <c r="F49" s="129"/>
      <c r="G49" s="2"/>
      <c r="H49" s="87">
        <v>0</v>
      </c>
      <c r="I49" s="3"/>
      <c r="J49" s="87">
        <v>0</v>
      </c>
      <c r="K49" s="3"/>
      <c r="L49" s="87">
        <v>0</v>
      </c>
      <c r="M49" s="3"/>
      <c r="N49" s="89">
        <v>0</v>
      </c>
    </row>
    <row r="50" spans="1:14" ht="16.5">
      <c r="A50" s="187" t="s">
        <v>133</v>
      </c>
      <c r="B50" s="188"/>
      <c r="C50" s="128"/>
      <c r="D50" s="128"/>
      <c r="E50" s="128"/>
      <c r="F50" s="128"/>
      <c r="G50" s="84">
        <f>+G48+G14</f>
        <v>179328.89</v>
      </c>
      <c r="H50" s="85">
        <f>+H48+H14</f>
        <v>203700.65</v>
      </c>
      <c r="I50" s="85">
        <f>+I48+G14</f>
        <v>364382.39</v>
      </c>
      <c r="J50" s="85">
        <f>+J48+H14</f>
        <v>203700.65</v>
      </c>
      <c r="K50" s="85">
        <f>+K48+G14</f>
        <v>519893.28</v>
      </c>
      <c r="L50" s="85">
        <f>+L48+H14</f>
        <v>203700.65</v>
      </c>
      <c r="M50" s="85">
        <f>+M48+G14</f>
        <v>901406.65</v>
      </c>
      <c r="N50" s="86">
        <f>+N48+H14</f>
        <v>203700.65</v>
      </c>
    </row>
    <row r="51" spans="1:14" ht="16.5">
      <c r="A51" s="193" t="s">
        <v>161</v>
      </c>
      <c r="B51" s="194"/>
      <c r="C51" s="129"/>
      <c r="D51" s="129"/>
      <c r="E51" s="129"/>
      <c r="F51" s="129"/>
      <c r="G51" s="2"/>
      <c r="H51" s="88">
        <f>+H49+$H15</f>
        <v>110649.54</v>
      </c>
      <c r="I51" s="3"/>
      <c r="J51" s="88">
        <f>+J49+$H15</f>
        <v>110649.54</v>
      </c>
      <c r="K51" s="3"/>
      <c r="L51" s="88">
        <f>+L49+$H15</f>
        <v>110649.54</v>
      </c>
      <c r="M51" s="3"/>
      <c r="N51" s="88">
        <f>+N49+$H15</f>
        <v>110649.54</v>
      </c>
    </row>
    <row r="52" spans="1:14" ht="18.95" customHeight="1">
      <c r="A52" s="6"/>
      <c r="B52" s="39"/>
      <c r="C52" s="39"/>
      <c r="D52" s="39"/>
      <c r="E52" s="39"/>
      <c r="F52" s="39"/>
      <c r="G52" s="38"/>
      <c r="H52" s="38"/>
      <c r="I52" s="38"/>
      <c r="J52" s="38"/>
      <c r="K52" s="38"/>
      <c r="L52" s="38"/>
      <c r="M52" s="38"/>
      <c r="N52" s="38"/>
    </row>
    <row r="53" spans="1:14" ht="21" customHeight="1">
      <c r="A53" s="184" t="s">
        <v>130</v>
      </c>
      <c r="B53" s="189" t="s">
        <v>131</v>
      </c>
      <c r="C53" s="189" t="s">
        <v>169</v>
      </c>
      <c r="D53" s="189" t="s">
        <v>170</v>
      </c>
      <c r="E53" s="189" t="s">
        <v>171</v>
      </c>
      <c r="F53" s="184" t="s">
        <v>172</v>
      </c>
      <c r="G53" s="213" t="s">
        <v>122</v>
      </c>
      <c r="H53" s="213"/>
      <c r="I53" s="213"/>
      <c r="J53" s="213"/>
      <c r="K53" s="213"/>
      <c r="L53" s="213"/>
      <c r="M53" s="213"/>
      <c r="N53" s="214"/>
    </row>
    <row r="54" spans="1:14" ht="33" customHeight="1">
      <c r="A54" s="211"/>
      <c r="B54" s="185"/>
      <c r="C54" s="185"/>
      <c r="D54" s="185"/>
      <c r="E54" s="185"/>
      <c r="F54" s="185"/>
      <c r="G54" s="209" t="s">
        <v>177</v>
      </c>
      <c r="H54" s="210"/>
      <c r="I54" s="203" t="s">
        <v>178</v>
      </c>
      <c r="J54" s="204"/>
      <c r="K54" s="205" t="s">
        <v>179</v>
      </c>
      <c r="L54" s="204"/>
      <c r="M54" s="205" t="s">
        <v>180</v>
      </c>
      <c r="N54" s="206"/>
    </row>
    <row r="55" spans="1:14" ht="37.5" customHeight="1">
      <c r="A55" s="212"/>
      <c r="B55" s="190"/>
      <c r="C55" s="190"/>
      <c r="D55" s="190"/>
      <c r="E55" s="190"/>
      <c r="F55" s="186"/>
      <c r="G55" s="15" t="s">
        <v>143</v>
      </c>
      <c r="H55" s="14" t="s">
        <v>182</v>
      </c>
      <c r="I55" s="15" t="s">
        <v>143</v>
      </c>
      <c r="J55" s="14" t="s">
        <v>156</v>
      </c>
      <c r="K55" s="15" t="s">
        <v>143</v>
      </c>
      <c r="L55" s="14" t="s">
        <v>156</v>
      </c>
      <c r="M55" s="15" t="s">
        <v>143</v>
      </c>
      <c r="N55" s="16" t="s">
        <v>4</v>
      </c>
    </row>
    <row r="56" spans="1:14" ht="15.75">
      <c r="A56" s="140" t="s">
        <v>64</v>
      </c>
      <c r="B56" s="137" t="s">
        <v>63</v>
      </c>
      <c r="C56" s="138"/>
      <c r="D56" s="138"/>
      <c r="E56" s="138"/>
      <c r="F56" s="153"/>
      <c r="G56" s="154">
        <v>29564.43</v>
      </c>
      <c r="H56" s="155"/>
      <c r="I56" s="155">
        <v>51802.31</v>
      </c>
      <c r="J56" s="155"/>
      <c r="K56" s="155">
        <v>75513.36</v>
      </c>
      <c r="L56" s="155"/>
      <c r="M56" s="155">
        <v>109607.69</v>
      </c>
      <c r="N56" s="156"/>
    </row>
    <row r="57" spans="1:14" ht="15">
      <c r="A57" s="140" t="s">
        <v>66</v>
      </c>
      <c r="B57" s="137" t="s">
        <v>65</v>
      </c>
      <c r="C57" s="141"/>
      <c r="D57" s="141"/>
      <c r="E57" s="141"/>
      <c r="F57" s="157"/>
      <c r="G57" s="70">
        <v>2060</v>
      </c>
      <c r="H57" s="72"/>
      <c r="I57" s="72">
        <v>4185.34</v>
      </c>
      <c r="J57" s="72"/>
      <c r="K57" s="72">
        <v>6411.34</v>
      </c>
      <c r="L57" s="72"/>
      <c r="M57" s="72">
        <v>9746.34</v>
      </c>
      <c r="N57" s="74"/>
    </row>
    <row r="58" spans="1:14" ht="15">
      <c r="A58" s="140" t="s">
        <v>68</v>
      </c>
      <c r="B58" s="137" t="s">
        <v>67</v>
      </c>
      <c r="C58" s="141"/>
      <c r="D58" s="141"/>
      <c r="E58" s="141"/>
      <c r="F58" s="157"/>
      <c r="G58" s="158">
        <v>72235.59</v>
      </c>
      <c r="H58" s="159"/>
      <c r="I58" s="159">
        <v>110357.55</v>
      </c>
      <c r="J58" s="159"/>
      <c r="K58" s="159">
        <v>164296.64</v>
      </c>
      <c r="L58" s="159"/>
      <c r="M58" s="159">
        <v>234091.17</v>
      </c>
      <c r="N58" s="160"/>
    </row>
    <row r="59" spans="1:14" ht="15">
      <c r="A59" s="140" t="s">
        <v>69</v>
      </c>
      <c r="B59" s="137" t="s">
        <v>14</v>
      </c>
      <c r="C59" s="141"/>
      <c r="D59" s="141"/>
      <c r="E59" s="141"/>
      <c r="F59" s="157"/>
      <c r="G59" s="70">
        <v>5702.23</v>
      </c>
      <c r="H59" s="72"/>
      <c r="I59" s="72">
        <v>12823.37</v>
      </c>
      <c r="J59" s="72"/>
      <c r="K59" s="72">
        <v>16792.97</v>
      </c>
      <c r="L59" s="72"/>
      <c r="M59" s="72">
        <v>25163.74</v>
      </c>
      <c r="N59" s="74"/>
    </row>
    <row r="60" spans="1:14" ht="15">
      <c r="A60" s="140" t="s">
        <v>71</v>
      </c>
      <c r="B60" s="137" t="s">
        <v>70</v>
      </c>
      <c r="C60" s="141"/>
      <c r="D60" s="141"/>
      <c r="E60" s="141"/>
      <c r="F60" s="157"/>
      <c r="G60" s="70"/>
      <c r="H60" s="72"/>
      <c r="I60" s="72"/>
      <c r="J60" s="72"/>
      <c r="K60" s="72"/>
      <c r="L60" s="72"/>
      <c r="M60" s="72"/>
      <c r="N60" s="74"/>
    </row>
    <row r="61" spans="1:14" ht="15">
      <c r="A61" s="140" t="s">
        <v>72</v>
      </c>
      <c r="B61" s="137" t="s">
        <v>12</v>
      </c>
      <c r="C61" s="141"/>
      <c r="D61" s="141"/>
      <c r="E61" s="141"/>
      <c r="F61" s="157"/>
      <c r="G61" s="158"/>
      <c r="H61" s="159"/>
      <c r="I61" s="159"/>
      <c r="J61" s="159"/>
      <c r="K61" s="159"/>
      <c r="L61" s="159"/>
      <c r="M61" s="159"/>
      <c r="N61" s="160"/>
    </row>
    <row r="62" spans="1:14" ht="15">
      <c r="A62" s="140" t="s">
        <v>74</v>
      </c>
      <c r="B62" s="137" t="s">
        <v>73</v>
      </c>
      <c r="C62" s="141"/>
      <c r="D62" s="141"/>
      <c r="E62" s="141"/>
      <c r="F62" s="157"/>
      <c r="G62" s="158">
        <v>700</v>
      </c>
      <c r="H62" s="159"/>
      <c r="I62" s="159">
        <v>15211.83</v>
      </c>
      <c r="J62" s="159"/>
      <c r="K62" s="159">
        <v>15211.83</v>
      </c>
      <c r="L62" s="159"/>
      <c r="M62" s="159">
        <v>29392.05</v>
      </c>
      <c r="N62" s="160"/>
    </row>
    <row r="63" spans="1:14" ht="15">
      <c r="A63" s="140" t="s">
        <v>76</v>
      </c>
      <c r="B63" s="137" t="s">
        <v>75</v>
      </c>
      <c r="C63" s="141"/>
      <c r="D63" s="141"/>
      <c r="E63" s="141"/>
      <c r="F63" s="157"/>
      <c r="G63" s="70"/>
      <c r="H63" s="72"/>
      <c r="I63" s="72"/>
      <c r="J63" s="72"/>
      <c r="K63" s="72"/>
      <c r="L63" s="72"/>
      <c r="M63" s="72"/>
      <c r="N63" s="74"/>
    </row>
    <row r="64" spans="1:14" ht="15">
      <c r="A64" s="140" t="s">
        <v>78</v>
      </c>
      <c r="B64" s="137" t="s">
        <v>77</v>
      </c>
      <c r="C64" s="141"/>
      <c r="D64" s="141"/>
      <c r="E64" s="141"/>
      <c r="F64" s="157"/>
      <c r="G64" s="70"/>
      <c r="H64" s="72"/>
      <c r="I64" s="72"/>
      <c r="J64" s="72"/>
      <c r="K64" s="72"/>
      <c r="L64" s="72"/>
      <c r="M64" s="72"/>
      <c r="N64" s="74"/>
    </row>
    <row r="65" spans="1:14" ht="15">
      <c r="A65" s="140" t="s">
        <v>80</v>
      </c>
      <c r="B65" s="137" t="s">
        <v>79</v>
      </c>
      <c r="C65" s="141"/>
      <c r="D65" s="141"/>
      <c r="E65" s="141"/>
      <c r="F65" s="157"/>
      <c r="G65" s="70"/>
      <c r="H65" s="72"/>
      <c r="I65" s="72"/>
      <c r="J65" s="72"/>
      <c r="K65" s="72"/>
      <c r="L65" s="72"/>
      <c r="M65" s="72"/>
      <c r="N65" s="74"/>
    </row>
    <row r="66" spans="1:14" ht="15">
      <c r="A66" s="143" t="s">
        <v>62</v>
      </c>
      <c r="B66" s="145" t="s">
        <v>127</v>
      </c>
      <c r="C66" s="141"/>
      <c r="D66" s="141"/>
      <c r="E66" s="141"/>
      <c r="F66" s="157"/>
      <c r="G66" s="62">
        <f t="shared" si="8" ref="G66:M66">SUM(G56:G65)</f>
        <v>110262.25</v>
      </c>
      <c r="H66" s="63">
        <f>SUM(H65,H64,H63,H62,H61,H60,H59,H58,H57,H56)</f>
        <v>0</v>
      </c>
      <c r="I66" s="63">
        <f>SUM(I65,I64,I63,I62,I61,I60,I59,I58,I57,I56)</f>
        <v>194380.4</v>
      </c>
      <c r="J66" s="63">
        <f>SUM(J65,J64,J63,J62,J61,J60,J59,J58,J57,J56)</f>
        <v>0</v>
      </c>
      <c r="K66" s="63">
        <f>SUM(K65,K64,K63,K62,K61,K60,K59,K58,K57,K56)</f>
        <v>278226.14</v>
      </c>
      <c r="L66" s="63">
        <f>SUM(L65,L64,L63,L62,L61,L60,L59,L58,L57,L56)</f>
        <v>0</v>
      </c>
      <c r="M66" s="63">
        <f t="shared" si="8"/>
        <v>408000.99</v>
      </c>
      <c r="N66" s="64">
        <f>SUM(N65,N64,N63,N62,N61,N60,N59,N58,N57,N56)</f>
        <v>0</v>
      </c>
    </row>
    <row r="67" spans="1:14" ht="15">
      <c r="A67" s="140" t="s">
        <v>83</v>
      </c>
      <c r="B67" s="137" t="s">
        <v>82</v>
      </c>
      <c r="C67" s="141"/>
      <c r="D67" s="141"/>
      <c r="E67" s="141"/>
      <c r="F67" s="157"/>
      <c r="G67" s="58"/>
      <c r="H67" s="60"/>
      <c r="I67" s="72"/>
      <c r="J67" s="72"/>
      <c r="K67" s="72"/>
      <c r="L67" s="72"/>
      <c r="M67" s="72"/>
      <c r="N67" s="161"/>
    </row>
    <row r="68" spans="1:14" ht="15">
      <c r="A68" s="140" t="s">
        <v>85</v>
      </c>
      <c r="B68" s="137" t="s">
        <v>84</v>
      </c>
      <c r="C68" s="141"/>
      <c r="D68" s="141"/>
      <c r="E68" s="141"/>
      <c r="F68" s="157"/>
      <c r="G68" s="158">
        <v>3893.76</v>
      </c>
      <c r="H68" s="159"/>
      <c r="I68" s="159">
        <v>34245.39</v>
      </c>
      <c r="J68" s="159"/>
      <c r="K68" s="159">
        <v>135288.44</v>
      </c>
      <c r="L68" s="159"/>
      <c r="M68" s="159">
        <v>310621.04</v>
      </c>
      <c r="N68" s="160"/>
    </row>
    <row r="69" spans="1:14" ht="15">
      <c r="A69" s="140" t="s">
        <v>86</v>
      </c>
      <c r="B69" s="137" t="s">
        <v>0</v>
      </c>
      <c r="C69" s="141"/>
      <c r="D69" s="141"/>
      <c r="E69" s="141"/>
      <c r="F69" s="157"/>
      <c r="G69" s="70"/>
      <c r="H69" s="72"/>
      <c r="I69" s="72"/>
      <c r="J69" s="72"/>
      <c r="K69" s="72"/>
      <c r="L69" s="72"/>
      <c r="M69" s="72"/>
      <c r="N69" s="74"/>
    </row>
    <row r="70" spans="1:14" ht="15">
      <c r="A70" s="140" t="s">
        <v>87</v>
      </c>
      <c r="B70" s="137" t="s">
        <v>1</v>
      </c>
      <c r="C70" s="141"/>
      <c r="D70" s="141"/>
      <c r="E70" s="141"/>
      <c r="F70" s="157"/>
      <c r="G70" s="70"/>
      <c r="H70" s="72"/>
      <c r="I70" s="72"/>
      <c r="J70" s="72"/>
      <c r="K70" s="72"/>
      <c r="L70" s="72"/>
      <c r="M70" s="72"/>
      <c r="N70" s="74"/>
    </row>
    <row r="71" spans="1:14" ht="15">
      <c r="A71" s="140" t="s">
        <v>89</v>
      </c>
      <c r="B71" s="137" t="s">
        <v>88</v>
      </c>
      <c r="C71" s="141"/>
      <c r="D71" s="141"/>
      <c r="E71" s="141"/>
      <c r="F71" s="157"/>
      <c r="G71" s="162"/>
      <c r="H71" s="163"/>
      <c r="I71" s="163"/>
      <c r="J71" s="163"/>
      <c r="K71" s="163"/>
      <c r="L71" s="163"/>
      <c r="M71" s="163"/>
      <c r="N71" s="164"/>
    </row>
    <row r="72" spans="1:14" ht="15">
      <c r="A72" s="143" t="s">
        <v>81</v>
      </c>
      <c r="B72" s="145" t="s">
        <v>126</v>
      </c>
      <c r="C72" s="141"/>
      <c r="D72" s="141"/>
      <c r="E72" s="141"/>
      <c r="F72" s="157"/>
      <c r="G72" s="62">
        <f t="shared" si="9" ref="G72:M72">SUM(G67:G71)</f>
        <v>3893.76</v>
      </c>
      <c r="H72" s="63">
        <f>SUM(H71,H70,H69,H68,H67)</f>
        <v>0</v>
      </c>
      <c r="I72" s="63">
        <f>SUM(I67:I71)</f>
        <v>34245.39</v>
      </c>
      <c r="J72" s="63">
        <f>SUM(J71,J70,J69,J68,J67)</f>
        <v>0</v>
      </c>
      <c r="K72" s="63">
        <f t="shared" si="9"/>
        <v>135288.44</v>
      </c>
      <c r="L72" s="63">
        <f>SUM(L71,L70,L69,L68,L67)</f>
        <v>0</v>
      </c>
      <c r="M72" s="63">
        <f t="shared" si="9"/>
        <v>310621.04</v>
      </c>
      <c r="N72" s="64">
        <f>SUM(N71,N70,N69,N68,N67)</f>
        <v>0</v>
      </c>
    </row>
    <row r="73" spans="1:14" ht="15">
      <c r="A73" s="140" t="s">
        <v>92</v>
      </c>
      <c r="B73" s="137" t="s">
        <v>91</v>
      </c>
      <c r="C73" s="141"/>
      <c r="D73" s="141"/>
      <c r="E73" s="141"/>
      <c r="F73" s="157"/>
      <c r="G73" s="70"/>
      <c r="H73" s="72"/>
      <c r="I73" s="72"/>
      <c r="J73" s="72"/>
      <c r="K73" s="72"/>
      <c r="L73" s="72"/>
      <c r="M73" s="72"/>
      <c r="N73" s="74"/>
    </row>
    <row r="74" spans="1:14" ht="15">
      <c r="A74" s="140" t="s">
        <v>94</v>
      </c>
      <c r="B74" s="137" t="s">
        <v>93</v>
      </c>
      <c r="C74" s="141"/>
      <c r="D74" s="141"/>
      <c r="E74" s="141"/>
      <c r="F74" s="157"/>
      <c r="G74" s="70"/>
      <c r="H74" s="72"/>
      <c r="I74" s="72"/>
      <c r="J74" s="72"/>
      <c r="K74" s="72"/>
      <c r="L74" s="72"/>
      <c r="M74" s="72"/>
      <c r="N74" s="74"/>
    </row>
    <row r="75" spans="1:14" ht="15">
      <c r="A75" s="140" t="s">
        <v>96</v>
      </c>
      <c r="B75" s="137" t="s">
        <v>95</v>
      </c>
      <c r="C75" s="141"/>
      <c r="D75" s="141"/>
      <c r="E75" s="141"/>
      <c r="F75" s="157"/>
      <c r="G75" s="70"/>
      <c r="H75" s="72"/>
      <c r="I75" s="72"/>
      <c r="J75" s="72"/>
      <c r="K75" s="72"/>
      <c r="L75" s="72"/>
      <c r="M75" s="72"/>
      <c r="N75" s="74"/>
    </row>
    <row r="76" spans="1:14" ht="15">
      <c r="A76" s="140" t="s">
        <v>98</v>
      </c>
      <c r="B76" s="137" t="s">
        <v>97</v>
      </c>
      <c r="C76" s="141"/>
      <c r="D76" s="141"/>
      <c r="E76" s="141"/>
      <c r="F76" s="157"/>
      <c r="G76" s="70"/>
      <c r="H76" s="72"/>
      <c r="I76" s="72"/>
      <c r="J76" s="72"/>
      <c r="K76" s="72"/>
      <c r="L76" s="72"/>
      <c r="M76" s="72"/>
      <c r="N76" s="74"/>
    </row>
    <row r="77" spans="1:14" ht="15">
      <c r="A77" s="143" t="s">
        <v>90</v>
      </c>
      <c r="B77" s="145" t="s">
        <v>125</v>
      </c>
      <c r="C77" s="141"/>
      <c r="D77" s="141"/>
      <c r="E77" s="141"/>
      <c r="F77" s="157"/>
      <c r="G77" s="62">
        <f t="shared" si="10" ref="G77:M77">SUM(G73:G76)</f>
        <v>0</v>
      </c>
      <c r="H77" s="165">
        <f>SUM(H76,H75,H74,H73)</f>
        <v>0</v>
      </c>
      <c r="I77" s="165">
        <f t="shared" si="10"/>
        <v>0</v>
      </c>
      <c r="J77" s="165">
        <f>SUM(J76,J75,J74,J73)</f>
        <v>0</v>
      </c>
      <c r="K77" s="165">
        <f t="shared" si="10"/>
        <v>0</v>
      </c>
      <c r="L77" s="165">
        <f>SUM(L76,L75,L74,L73)</f>
        <v>0</v>
      </c>
      <c r="M77" s="165">
        <f t="shared" si="10"/>
        <v>0</v>
      </c>
      <c r="N77" s="166">
        <f>SUM(N76,N75,N74,N73)</f>
        <v>0</v>
      </c>
    </row>
    <row r="78" spans="1:14" ht="15">
      <c r="A78" s="140" t="s">
        <v>101</v>
      </c>
      <c r="B78" s="137" t="s">
        <v>100</v>
      </c>
      <c r="C78" s="141"/>
      <c r="D78" s="141"/>
      <c r="E78" s="141"/>
      <c r="F78" s="157"/>
      <c r="G78" s="70"/>
      <c r="H78" s="72"/>
      <c r="I78" s="72"/>
      <c r="J78" s="72"/>
      <c r="K78" s="72"/>
      <c r="L78" s="72"/>
      <c r="M78" s="72"/>
      <c r="N78" s="74"/>
    </row>
    <row r="79" spans="1:14" ht="15">
      <c r="A79" s="140" t="s">
        <v>103</v>
      </c>
      <c r="B79" s="137" t="s">
        <v>102</v>
      </c>
      <c r="C79" s="141"/>
      <c r="D79" s="141"/>
      <c r="E79" s="141"/>
      <c r="F79" s="157"/>
      <c r="G79" s="70"/>
      <c r="H79" s="72"/>
      <c r="I79" s="72"/>
      <c r="J79" s="72"/>
      <c r="K79" s="72"/>
      <c r="L79" s="72"/>
      <c r="M79" s="72"/>
      <c r="N79" s="74"/>
    </row>
    <row r="80" spans="1:14" ht="15">
      <c r="A80" s="140" t="s">
        <v>105</v>
      </c>
      <c r="B80" s="137" t="s">
        <v>104</v>
      </c>
      <c r="C80" s="141"/>
      <c r="D80" s="141"/>
      <c r="E80" s="141"/>
      <c r="F80" s="157"/>
      <c r="G80" s="70">
        <v>1271.25</v>
      </c>
      <c r="H80" s="72"/>
      <c r="I80" s="72">
        <v>14658.65</v>
      </c>
      <c r="J80" s="72"/>
      <c r="K80" s="72">
        <v>14658.65</v>
      </c>
      <c r="L80" s="72"/>
      <c r="M80" s="72">
        <v>26406.41</v>
      </c>
      <c r="N80" s="74"/>
    </row>
    <row r="81" spans="1:14" ht="15">
      <c r="A81" s="140" t="s">
        <v>107</v>
      </c>
      <c r="B81" s="137" t="s">
        <v>106</v>
      </c>
      <c r="C81" s="141"/>
      <c r="D81" s="141"/>
      <c r="E81" s="141"/>
      <c r="F81" s="157"/>
      <c r="G81" s="70"/>
      <c r="H81" s="72"/>
      <c r="I81" s="72"/>
      <c r="J81" s="72"/>
      <c r="K81" s="72"/>
      <c r="L81" s="72"/>
      <c r="M81" s="72"/>
      <c r="N81" s="74"/>
    </row>
    <row r="82" spans="1:14" ht="15">
      <c r="A82" s="140" t="s">
        <v>109</v>
      </c>
      <c r="B82" s="137" t="s">
        <v>108</v>
      </c>
      <c r="C82" s="141"/>
      <c r="D82" s="141"/>
      <c r="E82" s="141"/>
      <c r="F82" s="157"/>
      <c r="G82" s="70"/>
      <c r="H82" s="72"/>
      <c r="I82" s="72"/>
      <c r="J82" s="72"/>
      <c r="K82" s="72"/>
      <c r="L82" s="72"/>
      <c r="M82" s="72"/>
      <c r="N82" s="74"/>
    </row>
    <row r="83" spans="1:14" ht="15">
      <c r="A83" s="143" t="s">
        <v>99</v>
      </c>
      <c r="B83" s="145" t="s">
        <v>124</v>
      </c>
      <c r="C83" s="141"/>
      <c r="D83" s="141"/>
      <c r="E83" s="141"/>
      <c r="F83" s="157"/>
      <c r="G83" s="167">
        <f t="shared" si="11" ref="G83">SUM(G78:G82)</f>
        <v>1271.25</v>
      </c>
      <c r="H83" s="165">
        <f>SUM(H82,H81,H80,H79,H78)</f>
        <v>0</v>
      </c>
      <c r="I83" s="165">
        <f>SUM(I78:I82)</f>
        <v>14658.65</v>
      </c>
      <c r="J83" s="165">
        <f>SUM(J82,J81,J80,J79,J78)</f>
        <v>0</v>
      </c>
      <c r="K83" s="165">
        <f>SUM(K82,K81,K80,K79,K78)</f>
        <v>14658.65</v>
      </c>
      <c r="L83" s="165">
        <f>SUM(L82,L81,L80,L79,L78)</f>
        <v>0</v>
      </c>
      <c r="M83" s="165">
        <f>SUM(M82,M81,M80,M79,M78)</f>
        <v>26406.41</v>
      </c>
      <c r="N83" s="166">
        <f>SUM(N82,N81,N80,N79,N78)</f>
        <v>0</v>
      </c>
    </row>
    <row r="84" spans="1:14" ht="15">
      <c r="A84" s="140" t="s">
        <v>168</v>
      </c>
      <c r="B84" s="168" t="s">
        <v>175</v>
      </c>
      <c r="C84" s="169"/>
      <c r="D84" s="169"/>
      <c r="E84" s="169"/>
      <c r="F84" s="170"/>
      <c r="G84" s="70"/>
      <c r="H84" s="72"/>
      <c r="I84" s="72"/>
      <c r="J84" s="72"/>
      <c r="K84" s="72"/>
      <c r="L84" s="72"/>
      <c r="M84" s="72"/>
      <c r="N84" s="74"/>
    </row>
    <row r="85" spans="1:14" ht="30">
      <c r="A85" s="143" t="s">
        <v>176</v>
      </c>
      <c r="B85" s="171" t="s">
        <v>128</v>
      </c>
      <c r="C85" s="169"/>
      <c r="D85" s="169"/>
      <c r="E85" s="169"/>
      <c r="F85" s="170"/>
      <c r="G85" s="172">
        <f>G84</f>
        <v>0</v>
      </c>
      <c r="H85" s="173">
        <f t="shared" si="12" ref="H85:N85">H84</f>
        <v>0</v>
      </c>
      <c r="I85" s="173">
        <f t="shared" si="12"/>
        <v>0</v>
      </c>
      <c r="J85" s="173">
        <f t="shared" si="12"/>
        <v>0</v>
      </c>
      <c r="K85" s="173">
        <f t="shared" si="12"/>
        <v>0</v>
      </c>
      <c r="L85" s="173">
        <f t="shared" si="12"/>
        <v>0</v>
      </c>
      <c r="M85" s="173">
        <f t="shared" si="12"/>
        <v>0</v>
      </c>
      <c r="N85" s="174">
        <f t="shared" si="12"/>
        <v>0</v>
      </c>
    </row>
    <row r="86" spans="1:14" ht="15">
      <c r="A86" s="140" t="s">
        <v>112</v>
      </c>
      <c r="B86" s="137" t="s">
        <v>111</v>
      </c>
      <c r="C86" s="141"/>
      <c r="D86" s="141"/>
      <c r="E86" s="141"/>
      <c r="F86" s="157"/>
      <c r="G86" s="70">
        <v>14992.65</v>
      </c>
      <c r="H86" s="72"/>
      <c r="I86" s="72">
        <v>26710.75</v>
      </c>
      <c r="J86" s="72"/>
      <c r="K86" s="72">
        <v>49766.9</v>
      </c>
      <c r="L86" s="72"/>
      <c r="M86" s="72">
        <v>103426.74</v>
      </c>
      <c r="N86" s="74"/>
    </row>
    <row r="87" spans="1:14" ht="15">
      <c r="A87" s="140" t="s">
        <v>114</v>
      </c>
      <c r="B87" s="137" t="s">
        <v>113</v>
      </c>
      <c r="C87" s="141"/>
      <c r="D87" s="141"/>
      <c r="E87" s="141"/>
      <c r="F87" s="157"/>
      <c r="G87" s="70">
        <v>83.95</v>
      </c>
      <c r="H87" s="72"/>
      <c r="I87" s="72">
        <v>268.64</v>
      </c>
      <c r="J87" s="72"/>
      <c r="K87" s="72">
        <v>3490.09</v>
      </c>
      <c r="L87" s="72"/>
      <c r="M87" s="72">
        <v>8708.36</v>
      </c>
      <c r="N87" s="74"/>
    </row>
    <row r="88" spans="1:14" ht="15.75">
      <c r="A88" s="143" t="s">
        <v>110</v>
      </c>
      <c r="B88" s="145" t="s">
        <v>123</v>
      </c>
      <c r="C88" s="141"/>
      <c r="D88" s="141"/>
      <c r="E88" s="141"/>
      <c r="F88" s="157"/>
      <c r="G88" s="175">
        <f t="shared" si="13" ref="G88:N88">+G86+G87</f>
        <v>15076.6</v>
      </c>
      <c r="H88" s="176">
        <f>+H86+H87</f>
        <v>0</v>
      </c>
      <c r="I88" s="176">
        <f t="shared" si="13"/>
        <v>26979.39</v>
      </c>
      <c r="J88" s="176">
        <f>+J86+J87</f>
        <v>0</v>
      </c>
      <c r="K88" s="176">
        <f t="shared" si="13"/>
        <v>53256.99</v>
      </c>
      <c r="L88" s="176">
        <f>+L86+L87</f>
        <v>0</v>
      </c>
      <c r="M88" s="176">
        <f t="shared" si="13"/>
        <v>112135.1</v>
      </c>
      <c r="N88" s="177">
        <f t="shared" si="13"/>
        <v>0</v>
      </c>
    </row>
    <row r="89" spans="1:14" ht="18.75">
      <c r="A89" s="178" t="s">
        <v>137</v>
      </c>
      <c r="B89" s="37" t="s">
        <v>144</v>
      </c>
      <c r="C89" s="130"/>
      <c r="D89" s="130"/>
      <c r="E89" s="130"/>
      <c r="F89" s="131"/>
      <c r="G89" s="179"/>
      <c r="H89" s="180">
        <v>0</v>
      </c>
      <c r="I89" s="180"/>
      <c r="J89" s="180">
        <v>0</v>
      </c>
      <c r="K89" s="180"/>
      <c r="L89" s="180">
        <v>0</v>
      </c>
      <c r="M89" s="180"/>
      <c r="N89" s="181">
        <v>0</v>
      </c>
    </row>
    <row r="90" spans="1:14" ht="16.5">
      <c r="A90" s="193" t="s">
        <v>132</v>
      </c>
      <c r="B90" s="194"/>
      <c r="C90" s="132"/>
      <c r="D90" s="132"/>
      <c r="E90" s="132"/>
      <c r="F90" s="132"/>
      <c r="G90" s="122">
        <f t="shared" si="14" ref="G90:N90">+G89+G88+G85+G83+G77+G72+G66</f>
        <v>130503.86</v>
      </c>
      <c r="H90" s="123">
        <f t="shared" si="14"/>
        <v>0</v>
      </c>
      <c r="I90" s="123">
        <f t="shared" si="14"/>
        <v>270263.83</v>
      </c>
      <c r="J90" s="123">
        <f t="shared" si="14"/>
        <v>0</v>
      </c>
      <c r="K90" s="123">
        <f t="shared" si="14"/>
        <v>481430.22</v>
      </c>
      <c r="L90" s="123">
        <f t="shared" si="14"/>
        <v>0</v>
      </c>
      <c r="M90" s="123">
        <f t="shared" si="14"/>
        <v>857163.54</v>
      </c>
      <c r="N90" s="124">
        <f t="shared" si="14"/>
        <v>0</v>
      </c>
    </row>
    <row r="91" spans="1:14" ht="16.5">
      <c r="A91" s="193" t="s">
        <v>174</v>
      </c>
      <c r="B91" s="194"/>
      <c r="C91" s="129"/>
      <c r="D91" s="129"/>
      <c r="E91" s="129"/>
      <c r="F91" s="129"/>
      <c r="G91" s="2"/>
      <c r="H91" s="87">
        <v>0</v>
      </c>
      <c r="I91" s="3"/>
      <c r="J91" s="87">
        <v>0</v>
      </c>
      <c r="K91" s="3"/>
      <c r="L91" s="87">
        <v>0</v>
      </c>
      <c r="M91" s="3"/>
      <c r="N91" s="89">
        <v>0</v>
      </c>
    </row>
    <row r="92" spans="1:14" ht="16.5">
      <c r="A92" s="17"/>
      <c r="B92" s="42"/>
      <c r="C92" s="42"/>
      <c r="D92" s="42"/>
      <c r="E92" s="42"/>
      <c r="F92" s="42"/>
      <c r="G92" s="43"/>
      <c r="H92" s="43"/>
      <c r="I92" s="43"/>
      <c r="J92" s="43"/>
      <c r="K92" s="43"/>
      <c r="L92" s="43"/>
      <c r="M92" s="43"/>
      <c r="N92" s="44"/>
    </row>
    <row r="93" spans="1:14" ht="16.5">
      <c r="A93" s="45"/>
      <c r="B93" s="46" t="s">
        <v>129</v>
      </c>
      <c r="C93" s="133"/>
      <c r="D93" s="133"/>
      <c r="E93" s="133"/>
      <c r="F93" s="133"/>
      <c r="G93" s="123">
        <f t="shared" si="15" ref="G93:N93">+G50-G90</f>
        <v>48825.03</v>
      </c>
      <c r="H93" s="123">
        <f t="shared" si="15"/>
        <v>203700.65</v>
      </c>
      <c r="I93" s="123">
        <f t="shared" si="15"/>
        <v>94118.5600000001</v>
      </c>
      <c r="J93" s="123">
        <f t="shared" si="15"/>
        <v>203700.65</v>
      </c>
      <c r="K93" s="123">
        <f t="shared" si="15"/>
        <v>38463.0599999999</v>
      </c>
      <c r="L93" s="123">
        <f t="shared" si="15"/>
        <v>203700.65</v>
      </c>
      <c r="M93" s="123">
        <f t="shared" si="15"/>
        <v>44243.11</v>
      </c>
      <c r="N93" s="124">
        <f t="shared" si="15"/>
        <v>203700.65</v>
      </c>
    </row>
    <row r="94" spans="1:14" s="23" customFormat="1" ht="16.5">
      <c r="A94" s="45"/>
      <c r="B94" s="46" t="s">
        <v>163</v>
      </c>
      <c r="C94" s="134"/>
      <c r="D94" s="134"/>
      <c r="E94" s="134"/>
      <c r="F94" s="134"/>
      <c r="G94" s="4"/>
      <c r="H94" s="127">
        <f>+H51-H91</f>
        <v>110649.54</v>
      </c>
      <c r="I94" s="5"/>
      <c r="J94" s="127">
        <f>+J51-J91</f>
        <v>110649.54</v>
      </c>
      <c r="K94" s="5"/>
      <c r="L94" s="127">
        <f>+L51-L91</f>
        <v>110649.54</v>
      </c>
      <c r="M94" s="5"/>
      <c r="N94" s="125">
        <f>+N51-N91</f>
        <v>110649.54</v>
      </c>
    </row>
    <row r="95" spans="1:14" s="23" customFormat="1" ht="16.5">
      <c r="A95" s="47"/>
      <c r="B95" s="46" t="s">
        <v>134</v>
      </c>
      <c r="C95" s="133"/>
      <c r="D95" s="133"/>
      <c r="E95" s="133"/>
      <c r="F95" s="133"/>
      <c r="G95" s="123">
        <v>0</v>
      </c>
      <c r="H95" s="123">
        <f>IF(H93&lt;0,-H93,0)</f>
        <v>0</v>
      </c>
      <c r="I95" s="123">
        <v>0</v>
      </c>
      <c r="J95" s="123">
        <f>IF(J93&lt;0,-J93,0)</f>
        <v>0</v>
      </c>
      <c r="K95" s="123">
        <v>0</v>
      </c>
      <c r="L95" s="123">
        <f>IF(L93&lt;0,-L93,0)</f>
        <v>0</v>
      </c>
      <c r="M95" s="123">
        <v>0</v>
      </c>
      <c r="N95" s="126">
        <f>IF(N93&lt;0,-N93,0)</f>
        <v>0</v>
      </c>
    </row>
    <row r="96" spans="1:14" s="48" customFormat="1" ht="21" customHeight="1">
      <c r="A96" s="207" t="s">
        <v>149</v>
      </c>
      <c r="B96" s="207"/>
      <c r="C96" s="207"/>
      <c r="D96" s="207"/>
      <c r="E96" s="207"/>
      <c r="F96" s="207"/>
      <c r="G96" s="207"/>
      <c r="H96" s="207"/>
      <c r="I96" s="207"/>
      <c r="J96" s="207"/>
      <c r="K96" s="207"/>
      <c r="L96" s="207"/>
      <c r="M96" s="207"/>
      <c r="N96" s="207"/>
    </row>
    <row r="97" spans="1:14" s="48" customFormat="1" ht="21" customHeight="1">
      <c r="A97" s="208" t="s">
        <v>151</v>
      </c>
      <c r="B97" s="208"/>
      <c r="C97" s="208"/>
      <c r="D97" s="208"/>
      <c r="E97" s="208"/>
      <c r="F97" s="208"/>
      <c r="G97" s="208"/>
      <c r="H97" s="208"/>
      <c r="I97" s="208"/>
      <c r="J97" s="208"/>
      <c r="K97" s="208"/>
      <c r="L97" s="208"/>
      <c r="M97" s="208"/>
      <c r="N97" s="208"/>
    </row>
    <row r="98" spans="1:14" s="48" customFormat="1" ht="21" customHeight="1">
      <c r="A98" s="198" t="s">
        <v>167</v>
      </c>
      <c r="B98" s="198"/>
      <c r="C98" s="198"/>
      <c r="D98" s="198"/>
      <c r="E98" s="198"/>
      <c r="F98" s="198"/>
      <c r="G98" s="198"/>
      <c r="H98" s="198"/>
      <c r="I98" s="198"/>
      <c r="J98" s="198"/>
      <c r="K98" s="198"/>
      <c r="L98" s="198"/>
      <c r="M98" s="198"/>
      <c r="N98" s="198"/>
    </row>
    <row r="99" ht="15" customHeight="1">
      <c r="A99" s="48"/>
    </row>
    <row r="100" ht="15" customHeight="1">
      <c r="A100" s="48"/>
    </row>
    <row r="101" ht="15" customHeight="1">
      <c r="A101" s="48"/>
    </row>
    <row r="102" ht="15" customHeight="1">
      <c r="A102" s="48"/>
    </row>
    <row r="103" ht="15" customHeight="1">
      <c r="A103" s="48"/>
    </row>
    <row r="104" ht="15" customHeight="1">
      <c r="A104" s="48"/>
    </row>
    <row r="105" ht="15" customHeight="1">
      <c r="A105" s="48"/>
    </row>
    <row r="106" ht="15" customHeight="1">
      <c r="A106" s="48"/>
    </row>
    <row r="107" ht="15" customHeight="1">
      <c r="A107" s="48"/>
    </row>
    <row r="108" ht="15" customHeight="1">
      <c r="A108" s="48"/>
    </row>
    <row r="109" ht="15" customHeight="1">
      <c r="A109" s="48"/>
    </row>
    <row r="110" ht="15" customHeight="1">
      <c r="A110" s="48"/>
    </row>
    <row r="111" ht="15" customHeight="1">
      <c r="A111" s="48"/>
    </row>
    <row r="112" ht="15" customHeight="1">
      <c r="A112" s="48"/>
    </row>
    <row r="113" ht="15" customHeight="1">
      <c r="A113" s="48"/>
    </row>
    <row r="114" ht="15" customHeight="1">
      <c r="A114" s="48"/>
    </row>
    <row r="115" ht="15" customHeight="1">
      <c r="A115" s="48"/>
    </row>
    <row r="116" ht="15" customHeight="1">
      <c r="A116" s="48"/>
    </row>
    <row r="117" ht="15" customHeight="1">
      <c r="A117" s="48"/>
    </row>
    <row r="118" ht="15" customHeight="1">
      <c r="A118" s="48"/>
    </row>
    <row r="119" ht="15" customHeight="1">
      <c r="A119" s="48"/>
    </row>
    <row r="120" ht="15" customHeight="1">
      <c r="A120" s="48"/>
    </row>
    <row r="121" ht="15" customHeight="1">
      <c r="A121" s="48"/>
    </row>
    <row r="122" ht="15" customHeight="1">
      <c r="A122" s="48"/>
    </row>
    <row r="123" ht="15" customHeight="1">
      <c r="A123" s="48"/>
    </row>
    <row r="124" ht="15" customHeight="1">
      <c r="A124" s="48"/>
    </row>
    <row r="125" ht="15" customHeight="1">
      <c r="A125" s="48"/>
    </row>
    <row r="126" ht="15" customHeight="1">
      <c r="A126" s="48"/>
    </row>
    <row r="127" ht="15" customHeight="1">
      <c r="A127" s="48"/>
    </row>
    <row r="128" ht="15" customHeight="1">
      <c r="A128" s="48"/>
    </row>
    <row r="129" ht="15" customHeight="1">
      <c r="A129" s="48"/>
    </row>
    <row r="130" ht="15" customHeight="1">
      <c r="A130" s="48"/>
    </row>
    <row r="131" ht="15" customHeight="1">
      <c r="A131" s="48"/>
    </row>
    <row r="132" ht="15" customHeight="1">
      <c r="A132" s="48"/>
    </row>
    <row r="133" ht="15" customHeight="1">
      <c r="A133" s="48"/>
    </row>
    <row r="134" ht="15" customHeight="1">
      <c r="A134" s="48"/>
    </row>
    <row r="135" ht="15" customHeight="1">
      <c r="A135" s="48"/>
    </row>
    <row r="136" ht="15" customHeight="1">
      <c r="A136" s="48"/>
    </row>
    <row r="137" ht="15" customHeight="1">
      <c r="A137" s="48"/>
    </row>
    <row r="138" ht="15" customHeight="1">
      <c r="A138" s="48"/>
    </row>
    <row r="139" ht="15" customHeight="1">
      <c r="A139" s="48"/>
    </row>
    <row r="140" ht="15" customHeight="1">
      <c r="A140" s="48"/>
    </row>
    <row r="141" ht="15" customHeight="1">
      <c r="A141" s="48"/>
    </row>
    <row r="142" ht="15" customHeight="1">
      <c r="A142" s="48"/>
    </row>
    <row r="143" ht="15" customHeight="1">
      <c r="A143" s="48"/>
    </row>
    <row r="144" ht="15" customHeight="1">
      <c r="A144" s="48"/>
    </row>
    <row r="145" ht="15" customHeight="1">
      <c r="A145" s="48"/>
    </row>
    <row r="146" ht="15" customHeight="1">
      <c r="A146" s="48"/>
    </row>
    <row r="147" ht="15" customHeight="1">
      <c r="A147" s="48"/>
    </row>
    <row r="148" ht="15" customHeight="1">
      <c r="A148" s="48"/>
    </row>
    <row r="149" ht="15" customHeight="1">
      <c r="A149" s="48"/>
    </row>
    <row r="150" ht="15" customHeight="1">
      <c r="A150" s="48"/>
    </row>
    <row r="151" ht="15" customHeight="1">
      <c r="A151" s="48"/>
    </row>
    <row r="152" ht="15" customHeight="1">
      <c r="A152" s="48"/>
    </row>
    <row r="153" ht="15" customHeight="1">
      <c r="A153" s="48"/>
    </row>
    <row r="154" ht="15" customHeight="1">
      <c r="A154" s="48"/>
    </row>
    <row r="155" ht="15" customHeight="1">
      <c r="A155" s="48"/>
    </row>
    <row r="156" ht="15" customHeight="1">
      <c r="A156" s="48"/>
    </row>
    <row r="157" ht="15" customHeight="1">
      <c r="A157" s="48"/>
    </row>
    <row r="158" ht="15" customHeight="1">
      <c r="A158" s="48"/>
    </row>
    <row r="159" ht="15" customHeight="1">
      <c r="A159" s="48"/>
    </row>
    <row r="160" ht="15" customHeight="1">
      <c r="A160" s="48"/>
    </row>
    <row r="161" ht="15" customHeight="1">
      <c r="A161" s="48"/>
    </row>
    <row r="162" ht="15" customHeight="1">
      <c r="A162" s="48"/>
    </row>
    <row r="163" ht="15" customHeight="1">
      <c r="A163" s="48"/>
    </row>
    <row r="164" ht="15" customHeight="1">
      <c r="A164" s="48"/>
    </row>
    <row r="165" ht="15" customHeight="1">
      <c r="A165" s="48"/>
    </row>
    <row r="166" ht="15" customHeight="1">
      <c r="A166" s="48"/>
    </row>
    <row r="167" ht="15" customHeight="1">
      <c r="A167" s="48"/>
    </row>
    <row r="168" ht="15" customHeight="1">
      <c r="A168" s="48"/>
    </row>
    <row r="169" ht="15" customHeight="1">
      <c r="A169" s="48"/>
    </row>
    <row r="170" ht="15" customHeight="1">
      <c r="A170" s="48"/>
    </row>
    <row r="171" ht="15" customHeight="1">
      <c r="A171" s="48"/>
    </row>
    <row r="172" ht="15" customHeight="1">
      <c r="A172" s="48"/>
    </row>
    <row r="173" ht="15" customHeight="1">
      <c r="A173" s="48"/>
    </row>
    <row r="174" ht="15" customHeight="1">
      <c r="A174" s="48"/>
    </row>
    <row r="175" ht="15" customHeight="1">
      <c r="A175" s="48"/>
    </row>
    <row r="176" ht="15" customHeight="1">
      <c r="A176" s="48"/>
    </row>
    <row r="177" ht="15" customHeight="1">
      <c r="A177" s="48"/>
    </row>
    <row r="178" ht="15" customHeight="1">
      <c r="A178" s="48"/>
    </row>
    <row r="179" ht="15" customHeight="1">
      <c r="A179" s="48"/>
    </row>
    <row r="180" ht="15" customHeight="1">
      <c r="A180" s="48"/>
    </row>
    <row r="181" ht="15" customHeight="1">
      <c r="A181" s="48"/>
    </row>
    <row r="182" ht="15" customHeight="1">
      <c r="A182" s="48"/>
    </row>
    <row r="183" ht="15" customHeight="1">
      <c r="A183" s="48"/>
    </row>
    <row r="184" ht="15" customHeight="1">
      <c r="A184" s="48"/>
    </row>
    <row r="185" ht="15" customHeight="1">
      <c r="A185" s="48"/>
    </row>
    <row r="186" ht="15" customHeight="1">
      <c r="A186" s="48"/>
    </row>
    <row r="187" ht="15" customHeight="1">
      <c r="A187" s="48"/>
    </row>
    <row r="188" ht="15" customHeight="1">
      <c r="A188" s="48"/>
    </row>
    <row r="189" ht="15" customHeight="1">
      <c r="A189" s="48"/>
    </row>
    <row r="190" ht="15" customHeight="1">
      <c r="A190" s="48"/>
    </row>
    <row r="191" ht="15" customHeight="1">
      <c r="A191" s="48"/>
    </row>
    <row r="192" ht="15" customHeight="1">
      <c r="A192" s="48"/>
    </row>
    <row r="193" ht="15" customHeight="1">
      <c r="A193" s="48"/>
    </row>
    <row r="194" ht="15" customHeight="1">
      <c r="A194" s="48"/>
    </row>
    <row r="195" ht="15" customHeight="1">
      <c r="A195" s="48"/>
    </row>
    <row r="196" ht="15" customHeight="1">
      <c r="A196" s="48"/>
    </row>
    <row r="197" ht="15" customHeight="1">
      <c r="A197" s="48"/>
    </row>
    <row r="198" ht="15" customHeight="1">
      <c r="A198" s="48"/>
    </row>
    <row r="199" ht="15" customHeight="1">
      <c r="A199" s="48"/>
    </row>
    <row r="200" ht="15" customHeight="1">
      <c r="A200" s="48"/>
    </row>
  </sheetData>
  <sheetProtection password="D3C7" sheet="1" objects="1" scenarios="1"/>
  <mergeCells count="39">
    <mergeCell ref="A90:B90"/>
    <mergeCell ref="A91:B91"/>
    <mergeCell ref="A96:N96"/>
    <mergeCell ref="A97:N97"/>
    <mergeCell ref="A98:N98"/>
    <mergeCell ref="F53:F55"/>
    <mergeCell ref="G53:N53"/>
    <mergeCell ref="G54:H54"/>
    <mergeCell ref="I54:J54"/>
    <mergeCell ref="K54:L54"/>
    <mergeCell ref="M54:N54"/>
    <mergeCell ref="E53:E55"/>
    <mergeCell ref="A51:B51"/>
    <mergeCell ref="A53:A55"/>
    <mergeCell ref="B53:B55"/>
    <mergeCell ref="C53:C55"/>
    <mergeCell ref="D53:D55"/>
    <mergeCell ref="A50:B50"/>
    <mergeCell ref="A8:N8"/>
    <mergeCell ref="A9:N9"/>
    <mergeCell ref="A11:A13"/>
    <mergeCell ref="B11:B13"/>
    <mergeCell ref="C11:C13"/>
    <mergeCell ref="D11:D13"/>
    <mergeCell ref="E11:E13"/>
    <mergeCell ref="F11:F13"/>
    <mergeCell ref="G11:N11"/>
    <mergeCell ref="G12:H12"/>
    <mergeCell ref="I12:J12"/>
    <mergeCell ref="K12:L12"/>
    <mergeCell ref="M12:N12"/>
    <mergeCell ref="A48:B48"/>
    <mergeCell ref="A49:B49"/>
    <mergeCell ref="A7:N7"/>
    <mergeCell ref="B1:N2"/>
    <mergeCell ref="A3:N3"/>
    <mergeCell ref="A4:N4"/>
    <mergeCell ref="A5:N5"/>
    <mergeCell ref="A6:N6"/>
  </mergeCells>
  <pageMargins left="0.31496062992126" right="0.118110236220472" top="0.15748031496063" bottom="0" header="0" footer="0"/>
  <pageSetup fitToHeight="2" horizontalDpi="600" verticalDpi="600" orientation="landscape" paperSize="9" scale="1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Siscom</cp:lastModifiedBy>
  <cp:lastPrinted>2025-01-31T15:01:04Z</cp:lastPrinted>
  <dcterms:created xsi:type="dcterms:W3CDTF">2015-02-26T11:29:02Z</dcterms:created>
  <dcterms:modified xsi:type="dcterms:W3CDTF">2025-02-28T08:51:52Z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